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Работа\МОРОЗОВ\2023\Ноябрь\Проверка знаний\29.11.2023\"/>
    </mc:Choice>
  </mc:AlternateContent>
  <bookViews>
    <workbookView xWindow="0" yWindow="0" windowWidth="28800" windowHeight="11835" tabRatio="602" firstSheet="1" activeTab="1"/>
  </bookViews>
  <sheets>
    <sheet name="Общая" sheetId="1" state="hidden" r:id="rId1"/>
    <sheet name="на утверждение" sheetId="3" r:id="rId2"/>
    <sheet name="пропуск" sheetId="4" state="hidden" r:id="rId3"/>
    <sheet name="журнал.ртн (2)" sheetId="6" state="hidden" r:id="rId4"/>
  </sheets>
  <externalReferences>
    <externalReference r:id="rId5"/>
  </externalReferences>
  <definedNames>
    <definedName name="_xlnm._FilterDatabase" localSheetId="3" hidden="1">'журнал.ртн (2)'!$B$2:$H$132</definedName>
    <definedName name="_xlnm._FilterDatabase" localSheetId="0" hidden="1">Общая!$A$3:$AMB$182</definedName>
    <definedName name="_xlnm.Print_Titles" localSheetId="3">'журнал.ртн (2)'!$1:$1</definedName>
    <definedName name="_xlnm.Print_Area" localSheetId="3">'журнал.ртн (2)'!$A$1:$H$141</definedName>
    <definedName name="_xlnm.Print_Area" localSheetId="1">'на утверждение'!$A$1:$I$216</definedName>
    <definedName name="_xlnm.Print_Area" localSheetId="0">Общая!$A$1:$W$2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B8" i="4" l="1"/>
  <c r="C8" i="4"/>
  <c r="D8" i="4"/>
  <c r="F8" i="4"/>
  <c r="G8" i="4"/>
  <c r="B9" i="4"/>
  <c r="C9" i="4"/>
  <c r="D9" i="4"/>
  <c r="F9" i="4"/>
  <c r="G9" i="4"/>
  <c r="B10" i="4"/>
  <c r="C10" i="4"/>
  <c r="D10" i="4"/>
  <c r="F10" i="4"/>
  <c r="G10" i="4"/>
  <c r="B11" i="4"/>
  <c r="C11" i="4"/>
  <c r="D11" i="4"/>
  <c r="F11" i="4"/>
  <c r="G11" i="4"/>
  <c r="B12" i="4"/>
  <c r="C12" i="4"/>
  <c r="D12" i="4"/>
  <c r="F12" i="4"/>
  <c r="G12" i="4"/>
  <c r="B13" i="4"/>
  <c r="C13" i="4"/>
  <c r="D13" i="4"/>
  <c r="F13" i="4"/>
  <c r="G13" i="4"/>
  <c r="B14" i="4"/>
  <c r="C14" i="4"/>
  <c r="D14" i="4"/>
  <c r="F14" i="4"/>
  <c r="G14" i="4"/>
  <c r="B15" i="4"/>
  <c r="C15" i="4"/>
  <c r="D15" i="4"/>
  <c r="F15" i="4"/>
  <c r="G15" i="4"/>
  <c r="B16" i="4"/>
  <c r="C16" i="4"/>
  <c r="D16" i="4"/>
  <c r="F16" i="4"/>
  <c r="G16" i="4"/>
  <c r="B17" i="4"/>
  <c r="C17" i="4"/>
  <c r="D17" i="4"/>
  <c r="F17" i="4"/>
  <c r="G17" i="4"/>
  <c r="B18" i="4"/>
  <c r="C18" i="4"/>
  <c r="D18" i="4"/>
  <c r="F18" i="4"/>
  <c r="G18" i="4"/>
  <c r="B19" i="4"/>
  <c r="C19" i="4"/>
  <c r="D19" i="4"/>
  <c r="F19" i="4"/>
  <c r="G19" i="4"/>
  <c r="B20" i="4"/>
  <c r="C20" i="4"/>
  <c r="D20" i="4"/>
  <c r="F20" i="4"/>
  <c r="G20" i="4"/>
  <c r="B21" i="4"/>
  <c r="C21" i="4"/>
  <c r="D21" i="4"/>
  <c r="F21" i="4"/>
  <c r="G21" i="4"/>
  <c r="B22" i="4"/>
  <c r="C22" i="4"/>
  <c r="D22" i="4"/>
  <c r="F22" i="4"/>
  <c r="G22" i="4"/>
  <c r="B23" i="4"/>
  <c r="C23" i="4"/>
  <c r="D23" i="4"/>
  <c r="F23" i="4"/>
  <c r="G23" i="4"/>
  <c r="B24" i="4"/>
  <c r="C24" i="4"/>
  <c r="D24" i="4"/>
  <c r="F24" i="4"/>
  <c r="G24" i="4"/>
  <c r="B25" i="4"/>
  <c r="C25" i="4"/>
  <c r="D25" i="4"/>
  <c r="F25" i="4"/>
  <c r="G25" i="4"/>
  <c r="B26" i="4"/>
  <c r="C26" i="4"/>
  <c r="D26" i="4"/>
  <c r="F26" i="4"/>
  <c r="G26" i="4"/>
  <c r="B27" i="4"/>
  <c r="C27" i="4"/>
  <c r="D27" i="4"/>
  <c r="F27" i="4"/>
  <c r="G27" i="4"/>
  <c r="B28" i="4"/>
  <c r="C28" i="4"/>
  <c r="D28" i="4"/>
  <c r="F28" i="4"/>
  <c r="G28" i="4"/>
  <c r="B29" i="4"/>
  <c r="C29" i="4"/>
  <c r="D29" i="4"/>
  <c r="F29" i="4"/>
  <c r="G29" i="4"/>
  <c r="B30" i="4"/>
  <c r="C30" i="4"/>
  <c r="D30" i="4"/>
  <c r="F30" i="4"/>
  <c r="G30" i="4"/>
  <c r="B31" i="4"/>
  <c r="C31" i="4"/>
  <c r="D31" i="4"/>
  <c r="F31" i="4"/>
  <c r="G31" i="4"/>
  <c r="B32" i="4"/>
  <c r="C32" i="4"/>
  <c r="D32" i="4"/>
  <c r="F32" i="4"/>
  <c r="G32" i="4"/>
  <c r="B33" i="4"/>
  <c r="C33" i="4"/>
  <c r="D33" i="4"/>
  <c r="F33" i="4"/>
  <c r="G33" i="4"/>
  <c r="B34" i="4"/>
  <c r="C34" i="4"/>
  <c r="D34" i="4"/>
  <c r="F34" i="4"/>
  <c r="G34" i="4"/>
  <c r="B35" i="4"/>
  <c r="C35" i="4"/>
  <c r="D35" i="4"/>
  <c r="F35" i="4"/>
  <c r="G35" i="4"/>
  <c r="B36" i="4"/>
  <c r="C36" i="4"/>
  <c r="D36" i="4"/>
  <c r="F36" i="4"/>
  <c r="G36" i="4"/>
  <c r="B37" i="4"/>
  <c r="C37" i="4"/>
  <c r="D37" i="4"/>
  <c r="F37" i="4"/>
  <c r="G37" i="4"/>
  <c r="B38" i="4"/>
  <c r="C38" i="4"/>
  <c r="D38" i="4"/>
  <c r="F38" i="4"/>
  <c r="G38" i="4"/>
  <c r="B39" i="4"/>
  <c r="C39" i="4"/>
  <c r="D39" i="4"/>
  <c r="F39" i="4"/>
  <c r="G39" i="4"/>
  <c r="B40" i="4"/>
  <c r="C40" i="4"/>
  <c r="D40" i="4"/>
  <c r="F40" i="4"/>
  <c r="G40" i="4"/>
  <c r="B41" i="4"/>
  <c r="C41" i="4"/>
  <c r="D41" i="4"/>
  <c r="F41" i="4"/>
  <c r="G41" i="4"/>
  <c r="B42" i="4"/>
  <c r="C42" i="4"/>
  <c r="D42" i="4"/>
  <c r="F42" i="4"/>
  <c r="G42" i="4"/>
  <c r="B43" i="4"/>
  <c r="C43" i="4"/>
  <c r="D43" i="4"/>
  <c r="F43" i="4"/>
  <c r="G43" i="4"/>
  <c r="B44" i="4"/>
  <c r="C44" i="4"/>
  <c r="D44" i="4"/>
  <c r="F44" i="4"/>
  <c r="G44" i="4"/>
  <c r="B45" i="4"/>
  <c r="C45" i="4"/>
  <c r="D45" i="4"/>
  <c r="F45" i="4"/>
  <c r="G45" i="4"/>
  <c r="B46" i="4"/>
  <c r="C46" i="4"/>
  <c r="D46" i="4"/>
  <c r="F46" i="4"/>
  <c r="G46" i="4"/>
  <c r="B47" i="4"/>
  <c r="C47" i="4"/>
  <c r="D47" i="4"/>
  <c r="F47" i="4"/>
  <c r="G47" i="4"/>
  <c r="B48" i="4"/>
  <c r="C48" i="4"/>
  <c r="D48" i="4"/>
  <c r="F48" i="4"/>
  <c r="G48" i="4"/>
  <c r="B49" i="4"/>
  <c r="C49" i="4"/>
  <c r="D49" i="4"/>
  <c r="F49" i="4"/>
  <c r="G49" i="4"/>
  <c r="B50" i="4"/>
  <c r="C50" i="4"/>
  <c r="D50" i="4"/>
  <c r="F50" i="4"/>
  <c r="G50" i="4"/>
  <c r="B51" i="4"/>
  <c r="C51" i="4"/>
  <c r="D51" i="4"/>
  <c r="F51" i="4"/>
  <c r="G51" i="4"/>
  <c r="B52" i="4"/>
  <c r="C52" i="4"/>
  <c r="D52" i="4"/>
  <c r="F52" i="4"/>
  <c r="G52" i="4"/>
  <c r="B53" i="4"/>
  <c r="C53" i="4"/>
  <c r="D53" i="4"/>
  <c r="F53" i="4"/>
  <c r="G53" i="4"/>
  <c r="B54" i="4"/>
  <c r="C54" i="4"/>
  <c r="D54" i="4"/>
  <c r="F54" i="4"/>
  <c r="G54" i="4"/>
  <c r="B55" i="4"/>
  <c r="C55" i="4"/>
  <c r="D55" i="4"/>
  <c r="F55" i="4"/>
  <c r="G55" i="4"/>
  <c r="B56" i="4"/>
  <c r="C56" i="4"/>
  <c r="D56" i="4"/>
  <c r="F56" i="4"/>
  <c r="G56" i="4"/>
  <c r="B57" i="4"/>
  <c r="C57" i="4"/>
  <c r="D57" i="4"/>
  <c r="F57" i="4"/>
  <c r="G57" i="4"/>
  <c r="B58" i="4"/>
  <c r="C58" i="4"/>
  <c r="D58" i="4"/>
  <c r="F58" i="4"/>
  <c r="G58" i="4"/>
  <c r="B59" i="4"/>
  <c r="C59" i="4"/>
  <c r="D59" i="4"/>
  <c r="F59" i="4"/>
  <c r="G59" i="4"/>
  <c r="B60" i="4"/>
  <c r="C60" i="4"/>
  <c r="D60" i="4"/>
  <c r="F60" i="4"/>
  <c r="G60" i="4"/>
  <c r="B61" i="4"/>
  <c r="C61" i="4"/>
  <c r="D61" i="4"/>
  <c r="F61" i="4"/>
  <c r="G61" i="4"/>
  <c r="B62" i="4"/>
  <c r="C62" i="4"/>
  <c r="D62" i="4"/>
  <c r="F62" i="4"/>
  <c r="G62" i="4"/>
  <c r="B63" i="4"/>
  <c r="C63" i="4"/>
  <c r="D63" i="4"/>
  <c r="F63" i="4"/>
  <c r="G63" i="4"/>
  <c r="B64" i="4"/>
  <c r="C64" i="4"/>
  <c r="D64" i="4"/>
  <c r="F64" i="4"/>
  <c r="G64" i="4"/>
  <c r="B65" i="4"/>
  <c r="C65" i="4"/>
  <c r="D65" i="4"/>
  <c r="F65" i="4"/>
  <c r="G65" i="4"/>
  <c r="B66" i="4"/>
  <c r="C66" i="4"/>
  <c r="D66" i="4"/>
  <c r="F66" i="4"/>
  <c r="G66" i="4"/>
  <c r="B67" i="4"/>
  <c r="C67" i="4"/>
  <c r="D67" i="4"/>
  <c r="F67" i="4"/>
  <c r="G67" i="4"/>
  <c r="B68" i="4"/>
  <c r="C68" i="4"/>
  <c r="D68" i="4"/>
  <c r="F68" i="4"/>
  <c r="G68" i="4"/>
  <c r="B69" i="4"/>
  <c r="C69" i="4"/>
  <c r="D69" i="4"/>
  <c r="F69" i="4"/>
  <c r="G69" i="4"/>
  <c r="B70" i="4"/>
  <c r="C70" i="4"/>
  <c r="D70" i="4"/>
  <c r="F70" i="4"/>
  <c r="G70" i="4"/>
  <c r="B71" i="4"/>
  <c r="C71" i="4"/>
  <c r="D71" i="4"/>
  <c r="F71" i="4"/>
  <c r="G71" i="4"/>
  <c r="B72" i="4"/>
  <c r="C72" i="4"/>
  <c r="D72" i="4"/>
  <c r="F72" i="4"/>
  <c r="G72" i="4"/>
  <c r="B73" i="4"/>
  <c r="C73" i="4"/>
  <c r="D73" i="4"/>
  <c r="F73" i="4"/>
  <c r="G73" i="4"/>
  <c r="B74" i="4"/>
  <c r="C74" i="4"/>
  <c r="D74" i="4"/>
  <c r="F74" i="4"/>
  <c r="G74" i="4"/>
  <c r="B75" i="4"/>
  <c r="C75" i="4"/>
  <c r="D75" i="4"/>
  <c r="F75" i="4"/>
  <c r="G75" i="4"/>
  <c r="B76" i="4"/>
  <c r="C76" i="4"/>
  <c r="D76" i="4"/>
  <c r="F76" i="4"/>
  <c r="G76" i="4"/>
  <c r="B77" i="4"/>
  <c r="C77" i="4"/>
  <c r="D77" i="4"/>
  <c r="F77" i="4"/>
  <c r="G77" i="4"/>
  <c r="B78" i="4"/>
  <c r="C78" i="4"/>
  <c r="D78" i="4"/>
  <c r="F78" i="4"/>
  <c r="G78" i="4"/>
  <c r="B79" i="4"/>
  <c r="C79" i="4"/>
  <c r="D79" i="4"/>
  <c r="F79" i="4"/>
  <c r="G79" i="4"/>
  <c r="B80" i="4"/>
  <c r="C80" i="4"/>
  <c r="D80" i="4"/>
  <c r="F80" i="4"/>
  <c r="G80" i="4"/>
  <c r="B81" i="4"/>
  <c r="C81" i="4"/>
  <c r="D81" i="4"/>
  <c r="F81" i="4"/>
  <c r="G81" i="4"/>
  <c r="B82" i="4"/>
  <c r="C82" i="4"/>
  <c r="D82" i="4"/>
  <c r="F82" i="4"/>
  <c r="G82" i="4"/>
  <c r="B83" i="4"/>
  <c r="C83" i="4"/>
  <c r="D83" i="4"/>
  <c r="F83" i="4"/>
  <c r="G83" i="4"/>
  <c r="B84" i="4"/>
  <c r="C84" i="4"/>
  <c r="D84" i="4"/>
  <c r="F84" i="4"/>
  <c r="G84" i="4"/>
  <c r="B85" i="4"/>
  <c r="C85" i="4"/>
  <c r="D85" i="4"/>
  <c r="F85" i="4"/>
  <c r="G85" i="4"/>
  <c r="B86" i="4"/>
  <c r="C86" i="4"/>
  <c r="D86" i="4"/>
  <c r="F86" i="4"/>
  <c r="G86" i="4"/>
  <c r="B87" i="4"/>
  <c r="C87" i="4"/>
  <c r="D87" i="4"/>
  <c r="F87" i="4"/>
  <c r="G87" i="4"/>
  <c r="B88" i="4"/>
  <c r="C88" i="4"/>
  <c r="D88" i="4"/>
  <c r="F88" i="4"/>
  <c r="G88" i="4"/>
  <c r="B89" i="4"/>
  <c r="C89" i="4"/>
  <c r="D89" i="4"/>
  <c r="F89" i="4"/>
  <c r="G89" i="4"/>
  <c r="B90" i="4"/>
  <c r="C90" i="4"/>
  <c r="D90" i="4"/>
  <c r="F90" i="4"/>
  <c r="G90" i="4"/>
  <c r="B91" i="4"/>
  <c r="C91" i="4"/>
  <c r="D91" i="4"/>
  <c r="F91" i="4"/>
  <c r="G91" i="4"/>
  <c r="B92" i="4"/>
  <c r="C92" i="4"/>
  <c r="D92" i="4"/>
  <c r="F92" i="4"/>
  <c r="G92" i="4"/>
  <c r="B93" i="4"/>
  <c r="C93" i="4"/>
  <c r="D93" i="4"/>
  <c r="F93" i="4"/>
  <c r="G93" i="4"/>
  <c r="B94" i="4"/>
  <c r="C94" i="4"/>
  <c r="D94" i="4"/>
  <c r="F94" i="4"/>
  <c r="G94" i="4"/>
  <c r="B95" i="4"/>
  <c r="C95" i="4"/>
  <c r="D95" i="4"/>
  <c r="F95" i="4"/>
  <c r="G95" i="4"/>
  <c r="B96" i="4"/>
  <c r="C96" i="4"/>
  <c r="D96" i="4"/>
  <c r="F96" i="4"/>
  <c r="G96" i="4"/>
  <c r="B97" i="4"/>
  <c r="C97" i="4"/>
  <c r="D97" i="4"/>
  <c r="F97" i="4"/>
  <c r="G97" i="4"/>
  <c r="B98" i="4"/>
  <c r="C98" i="4"/>
  <c r="D98" i="4"/>
  <c r="F98" i="4"/>
  <c r="G98" i="4"/>
  <c r="B99" i="4"/>
  <c r="C99" i="4"/>
  <c r="D99" i="4"/>
  <c r="F99" i="4"/>
  <c r="G99" i="4"/>
  <c r="B100" i="4"/>
  <c r="C100" i="4"/>
  <c r="D100" i="4"/>
  <c r="F100" i="4"/>
  <c r="G100" i="4"/>
  <c r="B101" i="4"/>
  <c r="C101" i="4"/>
  <c r="D101" i="4"/>
  <c r="F101" i="4"/>
  <c r="G101" i="4"/>
  <c r="B102" i="4"/>
  <c r="C102" i="4"/>
  <c r="D102" i="4"/>
  <c r="F102" i="4"/>
  <c r="G102" i="4"/>
  <c r="B103" i="4"/>
  <c r="C103" i="4"/>
  <c r="D103" i="4"/>
  <c r="F103" i="4"/>
  <c r="G103" i="4"/>
  <c r="B104" i="4"/>
  <c r="C104" i="4"/>
  <c r="D104" i="4"/>
  <c r="F104" i="4"/>
  <c r="G104" i="4"/>
  <c r="B105" i="4"/>
  <c r="C105" i="4"/>
  <c r="D105" i="4"/>
  <c r="F105" i="4"/>
  <c r="G105" i="4"/>
  <c r="B106" i="4"/>
  <c r="C106" i="4"/>
  <c r="D106" i="4"/>
  <c r="F106" i="4"/>
  <c r="G106" i="4"/>
  <c r="B107" i="4"/>
  <c r="C107" i="4"/>
  <c r="D107" i="4"/>
  <c r="F107" i="4"/>
  <c r="G107" i="4"/>
  <c r="B108" i="4"/>
  <c r="C108" i="4"/>
  <c r="D108" i="4"/>
  <c r="F108" i="4"/>
  <c r="G108" i="4"/>
  <c r="B109" i="4"/>
  <c r="C109" i="4"/>
  <c r="D109" i="4"/>
  <c r="F109" i="4"/>
  <c r="G109" i="4"/>
  <c r="B110" i="4"/>
  <c r="C110" i="4"/>
  <c r="D110" i="4"/>
  <c r="F110" i="4"/>
  <c r="G110" i="4"/>
  <c r="B111" i="4"/>
  <c r="C111" i="4"/>
  <c r="D111" i="4"/>
  <c r="F111" i="4"/>
  <c r="G111" i="4"/>
  <c r="B112" i="4"/>
  <c r="C112" i="4"/>
  <c r="D112" i="4"/>
  <c r="F112" i="4"/>
  <c r="G112" i="4"/>
  <c r="B113" i="4"/>
  <c r="C113" i="4"/>
  <c r="D113" i="4"/>
  <c r="F113" i="4"/>
  <c r="G113" i="4"/>
  <c r="B114" i="4"/>
  <c r="C114" i="4"/>
  <c r="D114" i="4"/>
  <c r="F114" i="4"/>
  <c r="G114" i="4"/>
  <c r="B115" i="4"/>
  <c r="C115" i="4"/>
  <c r="D115" i="4"/>
  <c r="F115" i="4"/>
  <c r="G115" i="4"/>
  <c r="B116" i="4"/>
  <c r="C116" i="4"/>
  <c r="D116" i="4"/>
  <c r="F116" i="4"/>
  <c r="G116" i="4"/>
  <c r="B117" i="4"/>
  <c r="C117" i="4"/>
  <c r="D117" i="4"/>
  <c r="F117" i="4"/>
  <c r="G117" i="4"/>
  <c r="B118" i="4"/>
  <c r="C118" i="4"/>
  <c r="D118" i="4"/>
  <c r="F118" i="4"/>
  <c r="G118" i="4"/>
  <c r="B119" i="4"/>
  <c r="C119" i="4"/>
  <c r="D119" i="4"/>
  <c r="F119" i="4"/>
  <c r="G119" i="4"/>
  <c r="B120" i="4"/>
  <c r="C120" i="4"/>
  <c r="D120" i="4"/>
  <c r="F120" i="4"/>
  <c r="G120" i="4"/>
  <c r="B121" i="4"/>
  <c r="C121" i="4"/>
  <c r="D121" i="4"/>
  <c r="F121" i="4"/>
  <c r="G121" i="4"/>
  <c r="B122" i="4"/>
  <c r="C122" i="4"/>
  <c r="D122" i="4"/>
  <c r="F122" i="4"/>
  <c r="G122" i="4"/>
  <c r="B123" i="4"/>
  <c r="C123" i="4"/>
  <c r="D123" i="4"/>
  <c r="F123" i="4"/>
  <c r="G123" i="4"/>
  <c r="B124" i="4"/>
  <c r="C124" i="4"/>
  <c r="D124" i="4"/>
  <c r="F124" i="4"/>
  <c r="G124" i="4"/>
  <c r="B125" i="4"/>
  <c r="C125" i="4"/>
  <c r="D125" i="4"/>
  <c r="F125" i="4"/>
  <c r="G125" i="4"/>
  <c r="B126" i="4"/>
  <c r="C126" i="4"/>
  <c r="D126" i="4"/>
  <c r="F126" i="4"/>
  <c r="G126" i="4"/>
  <c r="B127" i="4"/>
  <c r="C127" i="4"/>
  <c r="D127" i="4"/>
  <c r="F127" i="4"/>
  <c r="G127" i="4"/>
  <c r="B128" i="4"/>
  <c r="C128" i="4"/>
  <c r="D128" i="4"/>
  <c r="F128" i="4"/>
  <c r="G128" i="4"/>
  <c r="B129" i="4"/>
  <c r="C129" i="4"/>
  <c r="D129" i="4"/>
  <c r="F129" i="4"/>
  <c r="G129" i="4"/>
  <c r="B130" i="4"/>
  <c r="C130" i="4"/>
  <c r="D130" i="4"/>
  <c r="F130" i="4"/>
  <c r="G130" i="4"/>
  <c r="B131" i="4"/>
  <c r="C131" i="4"/>
  <c r="D131" i="4"/>
  <c r="F131" i="4"/>
  <c r="G131" i="4"/>
  <c r="B132" i="4"/>
  <c r="C132" i="4"/>
  <c r="D132" i="4"/>
  <c r="F132" i="4"/>
  <c r="G132" i="4"/>
  <c r="B133" i="4"/>
  <c r="C133" i="4"/>
  <c r="D133" i="4"/>
  <c r="F133" i="4"/>
  <c r="G133" i="4"/>
  <c r="B134" i="4"/>
  <c r="C134" i="4"/>
  <c r="D134" i="4"/>
  <c r="F134" i="4"/>
  <c r="G134" i="4"/>
  <c r="B135" i="4"/>
  <c r="C135" i="4"/>
  <c r="D135" i="4"/>
  <c r="F135" i="4"/>
  <c r="G135" i="4"/>
  <c r="B136" i="4"/>
  <c r="C136" i="4"/>
  <c r="D136" i="4"/>
  <c r="F136" i="4"/>
  <c r="G136" i="4"/>
  <c r="B137" i="4"/>
  <c r="C137" i="4"/>
  <c r="D137" i="4"/>
  <c r="F137" i="4"/>
  <c r="G137" i="4"/>
  <c r="B138" i="4"/>
  <c r="C138" i="4"/>
  <c r="D138" i="4"/>
  <c r="F138" i="4"/>
  <c r="G138" i="4"/>
  <c r="B139" i="4"/>
  <c r="C139" i="4"/>
  <c r="D139" i="4"/>
  <c r="F139" i="4"/>
  <c r="G139" i="4"/>
  <c r="B140" i="4"/>
  <c r="C140" i="4"/>
  <c r="D140" i="4"/>
  <c r="F140" i="4"/>
  <c r="G140" i="4"/>
  <c r="B141" i="4"/>
  <c r="C141" i="4"/>
  <c r="D141" i="4"/>
  <c r="F141" i="4"/>
  <c r="G141" i="4"/>
  <c r="B142" i="4"/>
  <c r="C142" i="4"/>
  <c r="D142" i="4"/>
  <c r="F142" i="4"/>
  <c r="G142" i="4"/>
  <c r="B143" i="4"/>
  <c r="C143" i="4"/>
  <c r="D143" i="4"/>
  <c r="F143" i="4"/>
  <c r="G143" i="4"/>
  <c r="B144" i="4"/>
  <c r="C144" i="4"/>
  <c r="D144" i="4"/>
  <c r="F144" i="4"/>
  <c r="G144" i="4"/>
  <c r="B145" i="4"/>
  <c r="C145" i="4"/>
  <c r="D145" i="4"/>
  <c r="F145" i="4"/>
  <c r="G145" i="4"/>
  <c r="B146" i="4"/>
  <c r="C146" i="4"/>
  <c r="D146" i="4"/>
  <c r="F146" i="4"/>
  <c r="G146" i="4"/>
  <c r="B147" i="4"/>
  <c r="C147" i="4"/>
  <c r="D147" i="4"/>
  <c r="F147" i="4"/>
  <c r="G147" i="4"/>
  <c r="B148" i="4"/>
  <c r="C148" i="4"/>
  <c r="D148" i="4"/>
  <c r="F148" i="4"/>
  <c r="G148" i="4"/>
  <c r="B149" i="4"/>
  <c r="C149" i="4"/>
  <c r="D149" i="4"/>
  <c r="F149" i="4"/>
  <c r="G149" i="4"/>
  <c r="B150" i="4"/>
  <c r="C150" i="4"/>
  <c r="D150" i="4"/>
  <c r="F150" i="4"/>
  <c r="G150" i="4"/>
  <c r="B151" i="4"/>
  <c r="C151" i="4"/>
  <c r="D151" i="4"/>
  <c r="F151" i="4"/>
  <c r="G151" i="4"/>
  <c r="B152" i="4"/>
  <c r="C152" i="4"/>
  <c r="D152" i="4"/>
  <c r="F152" i="4"/>
  <c r="G152" i="4"/>
  <c r="B153" i="4"/>
  <c r="C153" i="4"/>
  <c r="D153" i="4"/>
  <c r="F153" i="4"/>
  <c r="G153" i="4"/>
  <c r="B154" i="4"/>
  <c r="C154" i="4"/>
  <c r="D154" i="4"/>
  <c r="F154" i="4"/>
  <c r="G154" i="4"/>
  <c r="B155" i="4"/>
  <c r="C155" i="4"/>
  <c r="D155" i="4"/>
  <c r="F155" i="4"/>
  <c r="G155" i="4"/>
  <c r="B156" i="4"/>
  <c r="C156" i="4"/>
  <c r="D156" i="4"/>
  <c r="F156" i="4"/>
  <c r="G156" i="4"/>
  <c r="B157" i="4"/>
  <c r="C157" i="4"/>
  <c r="D157" i="4"/>
  <c r="F157" i="4"/>
  <c r="G157" i="4"/>
  <c r="B158" i="4"/>
  <c r="C158" i="4"/>
  <c r="D158" i="4"/>
  <c r="F158" i="4"/>
  <c r="G158" i="4"/>
  <c r="B159" i="4"/>
  <c r="C159" i="4"/>
  <c r="D159" i="4"/>
  <c r="F159" i="4"/>
  <c r="G159" i="4"/>
  <c r="B160" i="4"/>
  <c r="C160" i="4"/>
  <c r="D160" i="4"/>
  <c r="F160" i="4"/>
  <c r="G160" i="4"/>
  <c r="B161" i="4"/>
  <c r="C161" i="4"/>
  <c r="D161" i="4"/>
  <c r="F161" i="4"/>
  <c r="G161" i="4"/>
  <c r="B162" i="4"/>
  <c r="C162" i="4"/>
  <c r="D162" i="4"/>
  <c r="F162" i="4"/>
  <c r="G162" i="4"/>
  <c r="B163" i="4"/>
  <c r="C163" i="4"/>
  <c r="D163" i="4"/>
  <c r="F163" i="4"/>
  <c r="G163" i="4"/>
  <c r="B164" i="4"/>
  <c r="C164" i="4"/>
  <c r="D164" i="4"/>
  <c r="F164" i="4"/>
  <c r="G164" i="4"/>
  <c r="B165" i="4"/>
  <c r="C165" i="4"/>
  <c r="D165" i="4"/>
  <c r="F165" i="4"/>
  <c r="G165" i="4"/>
  <c r="B166" i="4"/>
  <c r="C166" i="4"/>
  <c r="D166" i="4"/>
  <c r="F166" i="4"/>
  <c r="G166" i="4"/>
  <c r="B167" i="4"/>
  <c r="C167" i="4"/>
  <c r="D167" i="4"/>
  <c r="F167" i="4"/>
  <c r="G167" i="4"/>
  <c r="B168" i="4"/>
  <c r="C168" i="4"/>
  <c r="D168" i="4"/>
  <c r="F168" i="4"/>
  <c r="G168" i="4"/>
  <c r="B169" i="4"/>
  <c r="C169" i="4"/>
  <c r="D169" i="4"/>
  <c r="F169" i="4"/>
  <c r="G169" i="4"/>
  <c r="B170" i="4"/>
  <c r="C170" i="4"/>
  <c r="D170" i="4"/>
  <c r="F170" i="4"/>
  <c r="G170" i="4"/>
  <c r="B171" i="4"/>
  <c r="C171" i="4"/>
  <c r="D171" i="4"/>
  <c r="F171" i="4"/>
  <c r="G171" i="4"/>
  <c r="B172" i="4"/>
  <c r="C172" i="4"/>
  <c r="D172" i="4"/>
  <c r="F172" i="4"/>
  <c r="G172" i="4"/>
  <c r="B173" i="4"/>
  <c r="C173" i="4"/>
  <c r="D173" i="4"/>
  <c r="F173" i="4"/>
  <c r="G173" i="4"/>
  <c r="B174" i="4"/>
  <c r="C174" i="4"/>
  <c r="D174" i="4"/>
  <c r="F174" i="4"/>
  <c r="G174" i="4"/>
  <c r="B175" i="4"/>
  <c r="C175" i="4"/>
  <c r="D175" i="4"/>
  <c r="F175" i="4"/>
  <c r="G175" i="4"/>
  <c r="B176" i="4"/>
  <c r="C176" i="4"/>
  <c r="D176" i="4"/>
  <c r="F176" i="4"/>
  <c r="G176" i="4"/>
  <c r="B177" i="4"/>
  <c r="C177" i="4"/>
  <c r="D177" i="4"/>
  <c r="F177" i="4"/>
  <c r="G177" i="4"/>
  <c r="B178" i="4"/>
  <c r="C178" i="4"/>
  <c r="D178" i="4"/>
  <c r="F178" i="4"/>
  <c r="G178" i="4"/>
  <c r="B179" i="4"/>
  <c r="C179" i="4"/>
  <c r="D179" i="4"/>
  <c r="F179" i="4"/>
  <c r="G179" i="4"/>
  <c r="B180" i="4"/>
  <c r="C180" i="4"/>
  <c r="D180" i="4"/>
  <c r="F180" i="4"/>
  <c r="G180" i="4"/>
  <c r="B181" i="4"/>
  <c r="C181" i="4"/>
  <c r="D181" i="4"/>
  <c r="F181" i="4"/>
  <c r="G181" i="4"/>
  <c r="B182" i="4"/>
  <c r="C182" i="4"/>
  <c r="D182" i="4"/>
  <c r="F182" i="4"/>
  <c r="G182" i="4"/>
  <c r="B183" i="4"/>
  <c r="C183" i="4"/>
  <c r="D183" i="4"/>
  <c r="F183" i="4"/>
  <c r="G183" i="4"/>
  <c r="B184" i="4"/>
  <c r="C184" i="4"/>
  <c r="D184" i="4"/>
  <c r="F184" i="4"/>
  <c r="G184" i="4"/>
  <c r="B185" i="4"/>
  <c r="C185" i="4"/>
  <c r="B186" i="4"/>
  <c r="C186" i="4"/>
  <c r="B187" i="4"/>
  <c r="C187" i="4"/>
  <c r="B191" i="3"/>
  <c r="C191" i="3"/>
  <c r="D191" i="3"/>
  <c r="E191" i="3"/>
  <c r="F191" i="3"/>
  <c r="G191" i="3"/>
  <c r="H191" i="3"/>
  <c r="I191" i="3"/>
  <c r="B192" i="3"/>
  <c r="C192" i="3"/>
  <c r="D192" i="3"/>
  <c r="E192" i="3"/>
  <c r="F192" i="3"/>
  <c r="G192" i="3"/>
  <c r="H192" i="3"/>
  <c r="I192" i="3"/>
  <c r="B193" i="3"/>
  <c r="C193" i="3"/>
  <c r="D193" i="3"/>
  <c r="E193" i="3"/>
  <c r="F193" i="3"/>
  <c r="G193" i="3"/>
  <c r="H193" i="3"/>
  <c r="I193" i="3"/>
  <c r="B194" i="3"/>
  <c r="C194" i="3"/>
  <c r="D194" i="3"/>
  <c r="E194" i="3"/>
  <c r="F194" i="3"/>
  <c r="G194" i="3"/>
  <c r="H194" i="3"/>
  <c r="I194" i="3"/>
  <c r="B15" i="3"/>
  <c r="C15" i="3"/>
  <c r="D15" i="3"/>
  <c r="E15" i="3"/>
  <c r="F15" i="3"/>
  <c r="G15" i="3"/>
  <c r="H15" i="3"/>
  <c r="I15" i="3"/>
  <c r="B16" i="3"/>
  <c r="C16" i="3"/>
  <c r="D16" i="3"/>
  <c r="E16" i="3"/>
  <c r="F16" i="3"/>
  <c r="G16" i="3"/>
  <c r="H16" i="3"/>
  <c r="I16" i="3"/>
  <c r="B17" i="3"/>
  <c r="C17" i="3"/>
  <c r="D17" i="3"/>
  <c r="E17" i="3"/>
  <c r="F17" i="3"/>
  <c r="G17" i="3"/>
  <c r="H17" i="3"/>
  <c r="I17" i="3"/>
  <c r="B18" i="3"/>
  <c r="C18" i="3"/>
  <c r="D18" i="3"/>
  <c r="E18" i="3"/>
  <c r="F18" i="3"/>
  <c r="G18" i="3"/>
  <c r="H18" i="3"/>
  <c r="I18" i="3"/>
  <c r="B19" i="3"/>
  <c r="C19" i="3"/>
  <c r="D19" i="3"/>
  <c r="E19" i="3"/>
  <c r="F19" i="3"/>
  <c r="G19" i="3"/>
  <c r="H19" i="3"/>
  <c r="I19" i="3"/>
  <c r="B20" i="3"/>
  <c r="C20" i="3"/>
  <c r="D20" i="3"/>
  <c r="E20" i="3"/>
  <c r="F20" i="3"/>
  <c r="G20" i="3"/>
  <c r="H20" i="3"/>
  <c r="I20" i="3"/>
  <c r="B21" i="3"/>
  <c r="C21" i="3"/>
  <c r="D21" i="3"/>
  <c r="E21" i="3"/>
  <c r="F21" i="3"/>
  <c r="G21" i="3"/>
  <c r="H21" i="3"/>
  <c r="I21" i="3"/>
  <c r="B22" i="3"/>
  <c r="C22" i="3"/>
  <c r="D22" i="3"/>
  <c r="E22" i="3"/>
  <c r="F22" i="3"/>
  <c r="G22" i="3"/>
  <c r="H22" i="3"/>
  <c r="I22" i="3"/>
  <c r="B23" i="3"/>
  <c r="C23" i="3"/>
  <c r="D23" i="3"/>
  <c r="E23" i="3"/>
  <c r="F23" i="3"/>
  <c r="G23" i="3"/>
  <c r="H23" i="3"/>
  <c r="I23" i="3"/>
  <c r="B24" i="3"/>
  <c r="C24" i="3"/>
  <c r="D24" i="3"/>
  <c r="E24" i="3"/>
  <c r="F24" i="3"/>
  <c r="G24" i="3"/>
  <c r="H24" i="3"/>
  <c r="I24" i="3"/>
  <c r="B25" i="3"/>
  <c r="C25" i="3"/>
  <c r="D25" i="3"/>
  <c r="E25" i="3"/>
  <c r="F25" i="3"/>
  <c r="G25" i="3"/>
  <c r="H25" i="3"/>
  <c r="I25" i="3"/>
  <c r="B26" i="3"/>
  <c r="C26" i="3"/>
  <c r="D26" i="3"/>
  <c r="E26" i="3"/>
  <c r="F26" i="3"/>
  <c r="G26" i="3"/>
  <c r="H26" i="3"/>
  <c r="I26" i="3"/>
  <c r="B27" i="3"/>
  <c r="C27" i="3"/>
  <c r="D27" i="3"/>
  <c r="E27" i="3"/>
  <c r="F27" i="3"/>
  <c r="G27" i="3"/>
  <c r="H27" i="3"/>
  <c r="I27" i="3"/>
  <c r="B28" i="3"/>
  <c r="C28" i="3"/>
  <c r="D28" i="3"/>
  <c r="E28" i="3"/>
  <c r="F28" i="3"/>
  <c r="G28" i="3"/>
  <c r="H28" i="3"/>
  <c r="I28" i="3"/>
  <c r="B29" i="3"/>
  <c r="C29" i="3"/>
  <c r="D29" i="3"/>
  <c r="E29" i="3"/>
  <c r="F29" i="3"/>
  <c r="G29" i="3"/>
  <c r="H29" i="3"/>
  <c r="I29" i="3"/>
  <c r="B30" i="3"/>
  <c r="C30" i="3"/>
  <c r="D30" i="3"/>
  <c r="E30" i="3"/>
  <c r="F30" i="3"/>
  <c r="G30" i="3"/>
  <c r="H30" i="3"/>
  <c r="I30" i="3"/>
  <c r="B31" i="3"/>
  <c r="C31" i="3"/>
  <c r="D31" i="3"/>
  <c r="E31" i="3"/>
  <c r="F31" i="3"/>
  <c r="G31" i="3"/>
  <c r="H31" i="3"/>
  <c r="I31" i="3"/>
  <c r="B32" i="3"/>
  <c r="C32" i="3"/>
  <c r="D32" i="3"/>
  <c r="E32" i="3"/>
  <c r="F32" i="3"/>
  <c r="G32" i="3"/>
  <c r="H32" i="3"/>
  <c r="I32" i="3"/>
  <c r="B33" i="3"/>
  <c r="C33" i="3"/>
  <c r="D33" i="3"/>
  <c r="E33" i="3"/>
  <c r="F33" i="3"/>
  <c r="G33" i="3"/>
  <c r="H33" i="3"/>
  <c r="I33" i="3"/>
  <c r="B34" i="3"/>
  <c r="C34" i="3"/>
  <c r="D34" i="3"/>
  <c r="E34" i="3"/>
  <c r="F34" i="3"/>
  <c r="G34" i="3"/>
  <c r="H34" i="3"/>
  <c r="I34" i="3"/>
  <c r="B35" i="3"/>
  <c r="C35" i="3"/>
  <c r="D35" i="3"/>
  <c r="E35" i="3"/>
  <c r="F35" i="3"/>
  <c r="G35" i="3"/>
  <c r="H35" i="3"/>
  <c r="I35" i="3"/>
  <c r="B36" i="3"/>
  <c r="C36" i="3"/>
  <c r="D36" i="3"/>
  <c r="E36" i="3"/>
  <c r="F36" i="3"/>
  <c r="G36" i="3"/>
  <c r="H36" i="3"/>
  <c r="I36" i="3"/>
  <c r="B37" i="3"/>
  <c r="C37" i="3"/>
  <c r="D37" i="3"/>
  <c r="E37" i="3"/>
  <c r="F37" i="3"/>
  <c r="G37" i="3"/>
  <c r="H37" i="3"/>
  <c r="I37" i="3"/>
  <c r="B38" i="3"/>
  <c r="C38" i="3"/>
  <c r="D38" i="3"/>
  <c r="E38" i="3"/>
  <c r="F38" i="3"/>
  <c r="G38" i="3"/>
  <c r="H38" i="3"/>
  <c r="I38" i="3"/>
  <c r="B39" i="3"/>
  <c r="C39" i="3"/>
  <c r="D39" i="3"/>
  <c r="E39" i="3"/>
  <c r="F39" i="3"/>
  <c r="G39" i="3"/>
  <c r="H39" i="3"/>
  <c r="I39" i="3"/>
  <c r="B40" i="3"/>
  <c r="C40" i="3"/>
  <c r="D40" i="3"/>
  <c r="E40" i="3"/>
  <c r="F40" i="3"/>
  <c r="G40" i="3"/>
  <c r="H40" i="3"/>
  <c r="I40" i="3"/>
  <c r="B41" i="3"/>
  <c r="C41" i="3"/>
  <c r="D41" i="3"/>
  <c r="E41" i="3"/>
  <c r="F41" i="3"/>
  <c r="G41" i="3"/>
  <c r="H41" i="3"/>
  <c r="I41" i="3"/>
  <c r="B42" i="3"/>
  <c r="C42" i="3"/>
  <c r="D42" i="3"/>
  <c r="E42" i="3"/>
  <c r="F42" i="3"/>
  <c r="G42" i="3"/>
  <c r="H42" i="3"/>
  <c r="I42" i="3"/>
  <c r="B43" i="3"/>
  <c r="C43" i="3"/>
  <c r="D43" i="3"/>
  <c r="E43" i="3"/>
  <c r="F43" i="3"/>
  <c r="G43" i="3"/>
  <c r="H43" i="3"/>
  <c r="I43" i="3"/>
  <c r="B44" i="3"/>
  <c r="C44" i="3"/>
  <c r="D44" i="3"/>
  <c r="E44" i="3"/>
  <c r="F44" i="3"/>
  <c r="G44" i="3"/>
  <c r="H44" i="3"/>
  <c r="I44" i="3"/>
  <c r="B45" i="3"/>
  <c r="C45" i="3"/>
  <c r="D45" i="3"/>
  <c r="E45" i="3"/>
  <c r="F45" i="3"/>
  <c r="G45" i="3"/>
  <c r="H45" i="3"/>
  <c r="I45" i="3"/>
  <c r="B46" i="3"/>
  <c r="C46" i="3"/>
  <c r="D46" i="3"/>
  <c r="E46" i="3"/>
  <c r="F46" i="3"/>
  <c r="G46" i="3"/>
  <c r="H46" i="3"/>
  <c r="I46" i="3"/>
  <c r="B47" i="3"/>
  <c r="C47" i="3"/>
  <c r="D47" i="3"/>
  <c r="E47" i="3"/>
  <c r="F47" i="3"/>
  <c r="G47" i="3"/>
  <c r="H47" i="3"/>
  <c r="I47" i="3"/>
  <c r="B48" i="3"/>
  <c r="C48" i="3"/>
  <c r="D48" i="3"/>
  <c r="E48" i="3"/>
  <c r="F48" i="3"/>
  <c r="G48" i="3"/>
  <c r="H48" i="3"/>
  <c r="I48" i="3"/>
  <c r="B49" i="3"/>
  <c r="C49" i="3"/>
  <c r="D49" i="3"/>
  <c r="E49" i="3"/>
  <c r="F49" i="3"/>
  <c r="G49" i="3"/>
  <c r="H49" i="3"/>
  <c r="I49" i="3"/>
  <c r="B50" i="3"/>
  <c r="C50" i="3"/>
  <c r="D50" i="3"/>
  <c r="E50" i="3"/>
  <c r="F50" i="3"/>
  <c r="G50" i="3"/>
  <c r="H50" i="3"/>
  <c r="I50" i="3"/>
  <c r="B51" i="3"/>
  <c r="C51" i="3"/>
  <c r="D51" i="3"/>
  <c r="E51" i="3"/>
  <c r="F51" i="3"/>
  <c r="G51" i="3"/>
  <c r="H51" i="3"/>
  <c r="I51" i="3"/>
  <c r="B52" i="3"/>
  <c r="C52" i="3"/>
  <c r="D52" i="3"/>
  <c r="E52" i="3"/>
  <c r="F52" i="3"/>
  <c r="G52" i="3"/>
  <c r="H52" i="3"/>
  <c r="I52" i="3"/>
  <c r="B53" i="3"/>
  <c r="C53" i="3"/>
  <c r="D53" i="3"/>
  <c r="E53" i="3"/>
  <c r="F53" i="3"/>
  <c r="G53" i="3"/>
  <c r="H53" i="3"/>
  <c r="I53" i="3"/>
  <c r="B54" i="3"/>
  <c r="C54" i="3"/>
  <c r="D54" i="3"/>
  <c r="E54" i="3"/>
  <c r="F54" i="3"/>
  <c r="G54" i="3"/>
  <c r="H54" i="3"/>
  <c r="I54" i="3"/>
  <c r="B55" i="3"/>
  <c r="C55" i="3"/>
  <c r="D55" i="3"/>
  <c r="E55" i="3"/>
  <c r="F55" i="3"/>
  <c r="G55" i="3"/>
  <c r="H55" i="3"/>
  <c r="I55" i="3"/>
  <c r="B56" i="3"/>
  <c r="C56" i="3"/>
  <c r="D56" i="3"/>
  <c r="E56" i="3"/>
  <c r="F56" i="3"/>
  <c r="G56" i="3"/>
  <c r="H56" i="3"/>
  <c r="I56" i="3"/>
  <c r="B57" i="3"/>
  <c r="C57" i="3"/>
  <c r="D57" i="3"/>
  <c r="E57" i="3"/>
  <c r="F57" i="3"/>
  <c r="G57" i="3"/>
  <c r="H57" i="3"/>
  <c r="I57" i="3"/>
  <c r="B58" i="3"/>
  <c r="C58" i="3"/>
  <c r="D58" i="3"/>
  <c r="E58" i="3"/>
  <c r="F58" i="3"/>
  <c r="G58" i="3"/>
  <c r="H58" i="3"/>
  <c r="I58" i="3"/>
  <c r="B59" i="3"/>
  <c r="C59" i="3"/>
  <c r="D59" i="3"/>
  <c r="E59" i="3"/>
  <c r="F59" i="3"/>
  <c r="G59" i="3"/>
  <c r="H59" i="3"/>
  <c r="I59" i="3"/>
  <c r="B60" i="3"/>
  <c r="C60" i="3"/>
  <c r="D60" i="3"/>
  <c r="E60" i="3"/>
  <c r="F60" i="3"/>
  <c r="G60" i="3"/>
  <c r="H60" i="3"/>
  <c r="I60" i="3"/>
  <c r="B61" i="3"/>
  <c r="C61" i="3"/>
  <c r="D61" i="3"/>
  <c r="E61" i="3"/>
  <c r="F61" i="3"/>
  <c r="G61" i="3"/>
  <c r="H61" i="3"/>
  <c r="I61" i="3"/>
  <c r="B62" i="3"/>
  <c r="C62" i="3"/>
  <c r="D62" i="3"/>
  <c r="E62" i="3"/>
  <c r="F62" i="3"/>
  <c r="G62" i="3"/>
  <c r="H62" i="3"/>
  <c r="I62" i="3"/>
  <c r="B63" i="3"/>
  <c r="C63" i="3"/>
  <c r="D63" i="3"/>
  <c r="E63" i="3"/>
  <c r="F63" i="3"/>
  <c r="G63" i="3"/>
  <c r="H63" i="3"/>
  <c r="I63" i="3"/>
  <c r="B64" i="3"/>
  <c r="C64" i="3"/>
  <c r="D64" i="3"/>
  <c r="E64" i="3"/>
  <c r="F64" i="3"/>
  <c r="G64" i="3"/>
  <c r="H64" i="3"/>
  <c r="I64" i="3"/>
  <c r="B65" i="3"/>
  <c r="C65" i="3"/>
  <c r="D65" i="3"/>
  <c r="E65" i="3"/>
  <c r="F65" i="3"/>
  <c r="G65" i="3"/>
  <c r="H65" i="3"/>
  <c r="I65" i="3"/>
  <c r="B66" i="3"/>
  <c r="C66" i="3"/>
  <c r="D66" i="3"/>
  <c r="E66" i="3"/>
  <c r="F66" i="3"/>
  <c r="G66" i="3"/>
  <c r="H66" i="3"/>
  <c r="I66" i="3"/>
  <c r="B67" i="3"/>
  <c r="C67" i="3"/>
  <c r="D67" i="3"/>
  <c r="E67" i="3"/>
  <c r="F67" i="3"/>
  <c r="G67" i="3"/>
  <c r="H67" i="3"/>
  <c r="I67" i="3"/>
  <c r="B68" i="3"/>
  <c r="C68" i="3"/>
  <c r="D68" i="3"/>
  <c r="E68" i="3"/>
  <c r="F68" i="3"/>
  <c r="G68" i="3"/>
  <c r="H68" i="3"/>
  <c r="I68" i="3"/>
  <c r="B69" i="3"/>
  <c r="C69" i="3"/>
  <c r="D69" i="3"/>
  <c r="E69" i="3"/>
  <c r="F69" i="3"/>
  <c r="G69" i="3"/>
  <c r="H69" i="3"/>
  <c r="I69" i="3"/>
  <c r="B70" i="3"/>
  <c r="C70" i="3"/>
  <c r="D70" i="3"/>
  <c r="E70" i="3"/>
  <c r="F70" i="3"/>
  <c r="G70" i="3"/>
  <c r="H70" i="3"/>
  <c r="I70" i="3"/>
  <c r="B71" i="3"/>
  <c r="C71" i="3"/>
  <c r="D71" i="3"/>
  <c r="E71" i="3"/>
  <c r="F71" i="3"/>
  <c r="G71" i="3"/>
  <c r="H71" i="3"/>
  <c r="I71" i="3"/>
  <c r="B72" i="3"/>
  <c r="C72" i="3"/>
  <c r="D72" i="3"/>
  <c r="E72" i="3"/>
  <c r="F72" i="3"/>
  <c r="G72" i="3"/>
  <c r="H72" i="3"/>
  <c r="I72" i="3"/>
  <c r="B73" i="3"/>
  <c r="C73" i="3"/>
  <c r="D73" i="3"/>
  <c r="E73" i="3"/>
  <c r="F73" i="3"/>
  <c r="G73" i="3"/>
  <c r="H73" i="3"/>
  <c r="I73" i="3"/>
  <c r="B74" i="3"/>
  <c r="C74" i="3"/>
  <c r="D74" i="3"/>
  <c r="E74" i="3"/>
  <c r="F74" i="3"/>
  <c r="G74" i="3"/>
  <c r="H74" i="3"/>
  <c r="I74" i="3"/>
  <c r="B75" i="3"/>
  <c r="C75" i="3"/>
  <c r="D75" i="3"/>
  <c r="E75" i="3"/>
  <c r="F75" i="3"/>
  <c r="G75" i="3"/>
  <c r="H75" i="3"/>
  <c r="I75" i="3"/>
  <c r="B76" i="3"/>
  <c r="C76" i="3"/>
  <c r="D76" i="3"/>
  <c r="E76" i="3"/>
  <c r="F76" i="3"/>
  <c r="G76" i="3"/>
  <c r="H76" i="3"/>
  <c r="I76" i="3"/>
  <c r="B77" i="3"/>
  <c r="C77" i="3"/>
  <c r="D77" i="3"/>
  <c r="E77" i="3"/>
  <c r="F77" i="3"/>
  <c r="G77" i="3"/>
  <c r="H77" i="3"/>
  <c r="I77" i="3"/>
  <c r="B78" i="3"/>
  <c r="C78" i="3"/>
  <c r="D78" i="3"/>
  <c r="E78" i="3"/>
  <c r="F78" i="3"/>
  <c r="G78" i="3"/>
  <c r="H78" i="3"/>
  <c r="I78" i="3"/>
  <c r="B79" i="3"/>
  <c r="C79" i="3"/>
  <c r="D79" i="3"/>
  <c r="E79" i="3"/>
  <c r="F79" i="3"/>
  <c r="G79" i="3"/>
  <c r="H79" i="3"/>
  <c r="I79" i="3"/>
  <c r="B80" i="3"/>
  <c r="C80" i="3"/>
  <c r="D80" i="3"/>
  <c r="E80" i="3"/>
  <c r="F80" i="3"/>
  <c r="G80" i="3"/>
  <c r="H80" i="3"/>
  <c r="I80" i="3"/>
  <c r="B81" i="3"/>
  <c r="C81" i="3"/>
  <c r="D81" i="3"/>
  <c r="E81" i="3"/>
  <c r="F81" i="3"/>
  <c r="G81" i="3"/>
  <c r="H81" i="3"/>
  <c r="I81" i="3"/>
  <c r="B82" i="3"/>
  <c r="C82" i="3"/>
  <c r="D82" i="3"/>
  <c r="E82" i="3"/>
  <c r="F82" i="3"/>
  <c r="G82" i="3"/>
  <c r="H82" i="3"/>
  <c r="I82" i="3"/>
  <c r="B83" i="3"/>
  <c r="C83" i="3"/>
  <c r="D83" i="3"/>
  <c r="E83" i="3"/>
  <c r="F83" i="3"/>
  <c r="G83" i="3"/>
  <c r="H83" i="3"/>
  <c r="I83" i="3"/>
  <c r="B84" i="3"/>
  <c r="C84" i="3"/>
  <c r="D84" i="3"/>
  <c r="E84" i="3"/>
  <c r="F84" i="3"/>
  <c r="G84" i="3"/>
  <c r="H84" i="3"/>
  <c r="I84" i="3"/>
  <c r="B85" i="3"/>
  <c r="C85" i="3"/>
  <c r="D85" i="3"/>
  <c r="E85" i="3"/>
  <c r="F85" i="3"/>
  <c r="G85" i="3"/>
  <c r="H85" i="3"/>
  <c r="I85" i="3"/>
  <c r="B86" i="3"/>
  <c r="C86" i="3"/>
  <c r="D86" i="3"/>
  <c r="E86" i="3"/>
  <c r="F86" i="3"/>
  <c r="G86" i="3"/>
  <c r="H86" i="3"/>
  <c r="I86" i="3"/>
  <c r="B87" i="3"/>
  <c r="C87" i="3"/>
  <c r="D87" i="3"/>
  <c r="E87" i="3"/>
  <c r="F87" i="3"/>
  <c r="G87" i="3"/>
  <c r="H87" i="3"/>
  <c r="I87" i="3"/>
  <c r="B88" i="3"/>
  <c r="C88" i="3"/>
  <c r="D88" i="3"/>
  <c r="E88" i="3"/>
  <c r="F88" i="3"/>
  <c r="G88" i="3"/>
  <c r="H88" i="3"/>
  <c r="I88" i="3"/>
  <c r="B89" i="3"/>
  <c r="C89" i="3"/>
  <c r="D89" i="3"/>
  <c r="E89" i="3"/>
  <c r="F89" i="3"/>
  <c r="G89" i="3"/>
  <c r="H89" i="3"/>
  <c r="I89" i="3"/>
  <c r="B90" i="3"/>
  <c r="C90" i="3"/>
  <c r="D90" i="3"/>
  <c r="E90" i="3"/>
  <c r="F90" i="3"/>
  <c r="G90" i="3"/>
  <c r="H90" i="3"/>
  <c r="I90" i="3"/>
  <c r="B91" i="3"/>
  <c r="C91" i="3"/>
  <c r="D91" i="3"/>
  <c r="E91" i="3"/>
  <c r="F91" i="3"/>
  <c r="G91" i="3"/>
  <c r="H91" i="3"/>
  <c r="I91" i="3"/>
  <c r="B92" i="3"/>
  <c r="C92" i="3"/>
  <c r="D92" i="3"/>
  <c r="E92" i="3"/>
  <c r="F92" i="3"/>
  <c r="G92" i="3"/>
  <c r="H92" i="3"/>
  <c r="I92" i="3"/>
  <c r="B93" i="3"/>
  <c r="C93" i="3"/>
  <c r="D93" i="3"/>
  <c r="E93" i="3"/>
  <c r="F93" i="3"/>
  <c r="G93" i="3"/>
  <c r="H93" i="3"/>
  <c r="I93" i="3"/>
  <c r="B94" i="3"/>
  <c r="C94" i="3"/>
  <c r="D94" i="3"/>
  <c r="E94" i="3"/>
  <c r="F94" i="3"/>
  <c r="G94" i="3"/>
  <c r="H94" i="3"/>
  <c r="I94" i="3"/>
  <c r="B95" i="3"/>
  <c r="C95" i="3"/>
  <c r="D95" i="3"/>
  <c r="E95" i="3"/>
  <c r="F95" i="3"/>
  <c r="G95" i="3"/>
  <c r="H95" i="3"/>
  <c r="I95" i="3"/>
  <c r="B96" i="3"/>
  <c r="C96" i="3"/>
  <c r="D96" i="3"/>
  <c r="E96" i="3"/>
  <c r="F96" i="3"/>
  <c r="G96" i="3"/>
  <c r="H96" i="3"/>
  <c r="I96" i="3"/>
  <c r="B97" i="3"/>
  <c r="C97" i="3"/>
  <c r="D97" i="3"/>
  <c r="E97" i="3"/>
  <c r="F97" i="3"/>
  <c r="G97" i="3"/>
  <c r="H97" i="3"/>
  <c r="I97" i="3"/>
  <c r="B98" i="3"/>
  <c r="C98" i="3"/>
  <c r="D98" i="3"/>
  <c r="E98" i="3"/>
  <c r="F98" i="3"/>
  <c r="G98" i="3"/>
  <c r="H98" i="3"/>
  <c r="I98" i="3"/>
  <c r="B99" i="3"/>
  <c r="C99" i="3"/>
  <c r="D99" i="3"/>
  <c r="E99" i="3"/>
  <c r="F99" i="3"/>
  <c r="G99" i="3"/>
  <c r="H99" i="3"/>
  <c r="I99" i="3"/>
  <c r="B100" i="3"/>
  <c r="C100" i="3"/>
  <c r="D100" i="3"/>
  <c r="E100" i="3"/>
  <c r="F100" i="3"/>
  <c r="G100" i="3"/>
  <c r="H100" i="3"/>
  <c r="I100" i="3"/>
  <c r="B101" i="3"/>
  <c r="C101" i="3"/>
  <c r="D101" i="3"/>
  <c r="E101" i="3"/>
  <c r="F101" i="3"/>
  <c r="G101" i="3"/>
  <c r="H101" i="3"/>
  <c r="I101" i="3"/>
  <c r="B102" i="3"/>
  <c r="C102" i="3"/>
  <c r="D102" i="3"/>
  <c r="E102" i="3"/>
  <c r="F102" i="3"/>
  <c r="G102" i="3"/>
  <c r="H102" i="3"/>
  <c r="I102" i="3"/>
  <c r="B103" i="3"/>
  <c r="C103" i="3"/>
  <c r="D103" i="3"/>
  <c r="E103" i="3"/>
  <c r="F103" i="3"/>
  <c r="G103" i="3"/>
  <c r="H103" i="3"/>
  <c r="I103" i="3"/>
  <c r="B104" i="3"/>
  <c r="C104" i="3"/>
  <c r="D104" i="3"/>
  <c r="E104" i="3"/>
  <c r="F104" i="3"/>
  <c r="G104" i="3"/>
  <c r="H104" i="3"/>
  <c r="I104" i="3"/>
  <c r="B105" i="3"/>
  <c r="C105" i="3"/>
  <c r="D105" i="3"/>
  <c r="E105" i="3"/>
  <c r="F105" i="3"/>
  <c r="G105" i="3"/>
  <c r="H105" i="3"/>
  <c r="I105" i="3"/>
  <c r="B106" i="3"/>
  <c r="C106" i="3"/>
  <c r="D106" i="3"/>
  <c r="E106" i="3"/>
  <c r="F106" i="3"/>
  <c r="G106" i="3"/>
  <c r="H106" i="3"/>
  <c r="I106" i="3"/>
  <c r="B107" i="3"/>
  <c r="C107" i="3"/>
  <c r="D107" i="3"/>
  <c r="E107" i="3"/>
  <c r="F107" i="3"/>
  <c r="G107" i="3"/>
  <c r="H107" i="3"/>
  <c r="I107" i="3"/>
  <c r="B108" i="3"/>
  <c r="C108" i="3"/>
  <c r="D108" i="3"/>
  <c r="E108" i="3"/>
  <c r="F108" i="3"/>
  <c r="G108" i="3"/>
  <c r="H108" i="3"/>
  <c r="I108" i="3"/>
  <c r="B109" i="3"/>
  <c r="C109" i="3"/>
  <c r="D109" i="3"/>
  <c r="E109" i="3"/>
  <c r="F109" i="3"/>
  <c r="G109" i="3"/>
  <c r="H109" i="3"/>
  <c r="I109" i="3"/>
  <c r="B110" i="3"/>
  <c r="C110" i="3"/>
  <c r="D110" i="3"/>
  <c r="E110" i="3"/>
  <c r="F110" i="3"/>
  <c r="G110" i="3"/>
  <c r="H110" i="3"/>
  <c r="I110" i="3"/>
  <c r="B111" i="3"/>
  <c r="C111" i="3"/>
  <c r="D111" i="3"/>
  <c r="E111" i="3"/>
  <c r="F111" i="3"/>
  <c r="G111" i="3"/>
  <c r="H111" i="3"/>
  <c r="I111" i="3"/>
  <c r="B112" i="3"/>
  <c r="C112" i="3"/>
  <c r="D112" i="3"/>
  <c r="E112" i="3"/>
  <c r="F112" i="3"/>
  <c r="G112" i="3"/>
  <c r="H112" i="3"/>
  <c r="I112" i="3"/>
  <c r="B113" i="3"/>
  <c r="C113" i="3"/>
  <c r="D113" i="3"/>
  <c r="E113" i="3"/>
  <c r="F113" i="3"/>
  <c r="G113" i="3"/>
  <c r="H113" i="3"/>
  <c r="I113" i="3"/>
  <c r="B114" i="3"/>
  <c r="C114" i="3"/>
  <c r="D114" i="3"/>
  <c r="E114" i="3"/>
  <c r="F114" i="3"/>
  <c r="G114" i="3"/>
  <c r="H114" i="3"/>
  <c r="I114" i="3"/>
  <c r="B115" i="3"/>
  <c r="C115" i="3"/>
  <c r="D115" i="3"/>
  <c r="E115" i="3"/>
  <c r="F115" i="3"/>
  <c r="G115" i="3"/>
  <c r="H115" i="3"/>
  <c r="I115" i="3"/>
  <c r="B116" i="3"/>
  <c r="C116" i="3"/>
  <c r="D116" i="3"/>
  <c r="E116" i="3"/>
  <c r="F116" i="3"/>
  <c r="G116" i="3"/>
  <c r="H116" i="3"/>
  <c r="I116" i="3"/>
  <c r="B117" i="3"/>
  <c r="C117" i="3"/>
  <c r="D117" i="3"/>
  <c r="E117" i="3"/>
  <c r="F117" i="3"/>
  <c r="G117" i="3"/>
  <c r="H117" i="3"/>
  <c r="I117" i="3"/>
  <c r="B118" i="3"/>
  <c r="C118" i="3"/>
  <c r="D118" i="3"/>
  <c r="E118" i="3"/>
  <c r="F118" i="3"/>
  <c r="G118" i="3"/>
  <c r="H118" i="3"/>
  <c r="I118" i="3"/>
  <c r="B119" i="3"/>
  <c r="C119" i="3"/>
  <c r="D119" i="3"/>
  <c r="E119" i="3"/>
  <c r="F119" i="3"/>
  <c r="G119" i="3"/>
  <c r="H119" i="3"/>
  <c r="I119" i="3"/>
  <c r="B120" i="3"/>
  <c r="C120" i="3"/>
  <c r="D120" i="3"/>
  <c r="E120" i="3"/>
  <c r="F120" i="3"/>
  <c r="G120" i="3"/>
  <c r="H120" i="3"/>
  <c r="I120" i="3"/>
  <c r="B121" i="3"/>
  <c r="C121" i="3"/>
  <c r="D121" i="3"/>
  <c r="E121" i="3"/>
  <c r="F121" i="3"/>
  <c r="G121" i="3"/>
  <c r="H121" i="3"/>
  <c r="I121" i="3"/>
  <c r="B122" i="3"/>
  <c r="C122" i="3"/>
  <c r="D122" i="3"/>
  <c r="E122" i="3"/>
  <c r="F122" i="3"/>
  <c r="G122" i="3"/>
  <c r="H122" i="3"/>
  <c r="I122" i="3"/>
  <c r="B123" i="3"/>
  <c r="C123" i="3"/>
  <c r="D123" i="3"/>
  <c r="E123" i="3"/>
  <c r="F123" i="3"/>
  <c r="G123" i="3"/>
  <c r="H123" i="3"/>
  <c r="I123" i="3"/>
  <c r="B124" i="3"/>
  <c r="C124" i="3"/>
  <c r="D124" i="3"/>
  <c r="E124" i="3"/>
  <c r="F124" i="3"/>
  <c r="G124" i="3"/>
  <c r="H124" i="3"/>
  <c r="I124" i="3"/>
  <c r="B125" i="3"/>
  <c r="C125" i="3"/>
  <c r="D125" i="3"/>
  <c r="E125" i="3"/>
  <c r="F125" i="3"/>
  <c r="G125" i="3"/>
  <c r="H125" i="3"/>
  <c r="I125" i="3"/>
  <c r="B126" i="3"/>
  <c r="C126" i="3"/>
  <c r="D126" i="3"/>
  <c r="E126" i="3"/>
  <c r="F126" i="3"/>
  <c r="G126" i="3"/>
  <c r="H126" i="3"/>
  <c r="I126" i="3"/>
  <c r="B127" i="3"/>
  <c r="C127" i="3"/>
  <c r="D127" i="3"/>
  <c r="E127" i="3"/>
  <c r="F127" i="3"/>
  <c r="G127" i="3"/>
  <c r="H127" i="3"/>
  <c r="I127" i="3"/>
  <c r="B128" i="3"/>
  <c r="C128" i="3"/>
  <c r="D128" i="3"/>
  <c r="E128" i="3"/>
  <c r="F128" i="3"/>
  <c r="G128" i="3"/>
  <c r="H128" i="3"/>
  <c r="I128" i="3"/>
  <c r="B129" i="3"/>
  <c r="C129" i="3"/>
  <c r="D129" i="3"/>
  <c r="E129" i="3"/>
  <c r="F129" i="3"/>
  <c r="G129" i="3"/>
  <c r="H129" i="3"/>
  <c r="I129" i="3"/>
  <c r="B130" i="3"/>
  <c r="C130" i="3"/>
  <c r="D130" i="3"/>
  <c r="E130" i="3"/>
  <c r="F130" i="3"/>
  <c r="G130" i="3"/>
  <c r="H130" i="3"/>
  <c r="I130" i="3"/>
  <c r="B131" i="3"/>
  <c r="C131" i="3"/>
  <c r="D131" i="3"/>
  <c r="E131" i="3"/>
  <c r="F131" i="3"/>
  <c r="G131" i="3"/>
  <c r="H131" i="3"/>
  <c r="I131" i="3"/>
  <c r="B132" i="3"/>
  <c r="C132" i="3"/>
  <c r="D132" i="3"/>
  <c r="E132" i="3"/>
  <c r="F132" i="3"/>
  <c r="G132" i="3"/>
  <c r="H132" i="3"/>
  <c r="I132" i="3"/>
  <c r="B133" i="3"/>
  <c r="C133" i="3"/>
  <c r="D133" i="3"/>
  <c r="E133" i="3"/>
  <c r="F133" i="3"/>
  <c r="G133" i="3"/>
  <c r="H133" i="3"/>
  <c r="I133" i="3"/>
  <c r="B134" i="3"/>
  <c r="C134" i="3"/>
  <c r="D134" i="3"/>
  <c r="E134" i="3"/>
  <c r="F134" i="3"/>
  <c r="G134" i="3"/>
  <c r="H134" i="3"/>
  <c r="I134" i="3"/>
  <c r="B135" i="3"/>
  <c r="C135" i="3"/>
  <c r="D135" i="3"/>
  <c r="E135" i="3"/>
  <c r="F135" i="3"/>
  <c r="G135" i="3"/>
  <c r="H135" i="3"/>
  <c r="I135" i="3"/>
  <c r="B136" i="3"/>
  <c r="C136" i="3"/>
  <c r="D136" i="3"/>
  <c r="E136" i="3"/>
  <c r="F136" i="3"/>
  <c r="G136" i="3"/>
  <c r="H136" i="3"/>
  <c r="I136" i="3"/>
  <c r="B137" i="3"/>
  <c r="C137" i="3"/>
  <c r="D137" i="3"/>
  <c r="E137" i="3"/>
  <c r="F137" i="3"/>
  <c r="G137" i="3"/>
  <c r="H137" i="3"/>
  <c r="I137" i="3"/>
  <c r="B138" i="3"/>
  <c r="C138" i="3"/>
  <c r="D138" i="3"/>
  <c r="E138" i="3"/>
  <c r="F138" i="3"/>
  <c r="G138" i="3"/>
  <c r="H138" i="3"/>
  <c r="I138" i="3"/>
  <c r="B139" i="3"/>
  <c r="C139" i="3"/>
  <c r="D139" i="3"/>
  <c r="E139" i="3"/>
  <c r="F139" i="3"/>
  <c r="G139" i="3"/>
  <c r="H139" i="3"/>
  <c r="I139" i="3"/>
  <c r="B140" i="3"/>
  <c r="C140" i="3"/>
  <c r="D140" i="3"/>
  <c r="E140" i="3"/>
  <c r="F140" i="3"/>
  <c r="G140" i="3"/>
  <c r="H140" i="3"/>
  <c r="I140" i="3"/>
  <c r="B141" i="3"/>
  <c r="C141" i="3"/>
  <c r="D141" i="3"/>
  <c r="E141" i="3"/>
  <c r="F141" i="3"/>
  <c r="G141" i="3"/>
  <c r="H141" i="3"/>
  <c r="I141" i="3"/>
  <c r="B142" i="3"/>
  <c r="C142" i="3"/>
  <c r="D142" i="3"/>
  <c r="E142" i="3"/>
  <c r="F142" i="3"/>
  <c r="G142" i="3"/>
  <c r="H142" i="3"/>
  <c r="I142" i="3"/>
  <c r="B143" i="3"/>
  <c r="C143" i="3"/>
  <c r="D143" i="3"/>
  <c r="E143" i="3"/>
  <c r="F143" i="3"/>
  <c r="G143" i="3"/>
  <c r="H143" i="3"/>
  <c r="I143" i="3"/>
  <c r="B144" i="3"/>
  <c r="C144" i="3"/>
  <c r="D144" i="3"/>
  <c r="E144" i="3"/>
  <c r="F144" i="3"/>
  <c r="G144" i="3"/>
  <c r="H144" i="3"/>
  <c r="I144" i="3"/>
  <c r="B145" i="3"/>
  <c r="C145" i="3"/>
  <c r="D145" i="3"/>
  <c r="E145" i="3"/>
  <c r="F145" i="3"/>
  <c r="G145" i="3"/>
  <c r="H145" i="3"/>
  <c r="I145" i="3"/>
  <c r="B146" i="3"/>
  <c r="C146" i="3"/>
  <c r="D146" i="3"/>
  <c r="E146" i="3"/>
  <c r="F146" i="3"/>
  <c r="G146" i="3"/>
  <c r="H146" i="3"/>
  <c r="I146" i="3"/>
  <c r="B147" i="3"/>
  <c r="C147" i="3"/>
  <c r="D147" i="3"/>
  <c r="E147" i="3"/>
  <c r="F147" i="3"/>
  <c r="G147" i="3"/>
  <c r="H147" i="3"/>
  <c r="I147" i="3"/>
  <c r="B148" i="3"/>
  <c r="C148" i="3"/>
  <c r="D148" i="3"/>
  <c r="E148" i="3"/>
  <c r="F148" i="3"/>
  <c r="G148" i="3"/>
  <c r="H148" i="3"/>
  <c r="I148" i="3"/>
  <c r="B149" i="3"/>
  <c r="C149" i="3"/>
  <c r="D149" i="3"/>
  <c r="E149" i="3"/>
  <c r="F149" i="3"/>
  <c r="G149" i="3"/>
  <c r="H149" i="3"/>
  <c r="I149" i="3"/>
  <c r="B150" i="3"/>
  <c r="C150" i="3"/>
  <c r="D150" i="3"/>
  <c r="E150" i="3"/>
  <c r="F150" i="3"/>
  <c r="G150" i="3"/>
  <c r="H150" i="3"/>
  <c r="I150" i="3"/>
  <c r="B151" i="3"/>
  <c r="C151" i="3"/>
  <c r="D151" i="3"/>
  <c r="E151" i="3"/>
  <c r="F151" i="3"/>
  <c r="G151" i="3"/>
  <c r="H151" i="3"/>
  <c r="I151" i="3"/>
  <c r="B152" i="3"/>
  <c r="C152" i="3"/>
  <c r="D152" i="3"/>
  <c r="E152" i="3"/>
  <c r="F152" i="3"/>
  <c r="G152" i="3"/>
  <c r="H152" i="3"/>
  <c r="I152" i="3"/>
  <c r="B153" i="3"/>
  <c r="C153" i="3"/>
  <c r="D153" i="3"/>
  <c r="E153" i="3"/>
  <c r="F153" i="3"/>
  <c r="G153" i="3"/>
  <c r="H153" i="3"/>
  <c r="I153" i="3"/>
  <c r="B154" i="3"/>
  <c r="C154" i="3"/>
  <c r="D154" i="3"/>
  <c r="E154" i="3"/>
  <c r="F154" i="3"/>
  <c r="G154" i="3"/>
  <c r="H154" i="3"/>
  <c r="I154" i="3"/>
  <c r="B155" i="3"/>
  <c r="C155" i="3"/>
  <c r="D155" i="3"/>
  <c r="E155" i="3"/>
  <c r="F155" i="3"/>
  <c r="G155" i="3"/>
  <c r="H155" i="3"/>
  <c r="I155" i="3"/>
  <c r="B156" i="3"/>
  <c r="C156" i="3"/>
  <c r="D156" i="3"/>
  <c r="E156" i="3"/>
  <c r="F156" i="3"/>
  <c r="G156" i="3"/>
  <c r="H156" i="3"/>
  <c r="I156" i="3"/>
  <c r="B157" i="3"/>
  <c r="C157" i="3"/>
  <c r="D157" i="3"/>
  <c r="E157" i="3"/>
  <c r="F157" i="3"/>
  <c r="G157" i="3"/>
  <c r="H157" i="3"/>
  <c r="I157" i="3"/>
  <c r="B158" i="3"/>
  <c r="C158" i="3"/>
  <c r="D158" i="3"/>
  <c r="E158" i="3"/>
  <c r="F158" i="3"/>
  <c r="G158" i="3"/>
  <c r="H158" i="3"/>
  <c r="I158" i="3"/>
  <c r="B159" i="3"/>
  <c r="C159" i="3"/>
  <c r="D159" i="3"/>
  <c r="E159" i="3"/>
  <c r="F159" i="3"/>
  <c r="G159" i="3"/>
  <c r="H159" i="3"/>
  <c r="I159" i="3"/>
  <c r="B160" i="3"/>
  <c r="C160" i="3"/>
  <c r="D160" i="3"/>
  <c r="E160" i="3"/>
  <c r="F160" i="3"/>
  <c r="G160" i="3"/>
  <c r="H160" i="3"/>
  <c r="I160" i="3"/>
  <c r="B161" i="3"/>
  <c r="C161" i="3"/>
  <c r="D161" i="3"/>
  <c r="E161" i="3"/>
  <c r="F161" i="3"/>
  <c r="G161" i="3"/>
  <c r="H161" i="3"/>
  <c r="I161" i="3"/>
  <c r="B162" i="3"/>
  <c r="C162" i="3"/>
  <c r="D162" i="3"/>
  <c r="E162" i="3"/>
  <c r="F162" i="3"/>
  <c r="G162" i="3"/>
  <c r="H162" i="3"/>
  <c r="I162" i="3"/>
  <c r="B163" i="3"/>
  <c r="C163" i="3"/>
  <c r="D163" i="3"/>
  <c r="E163" i="3"/>
  <c r="F163" i="3"/>
  <c r="G163" i="3"/>
  <c r="H163" i="3"/>
  <c r="I163" i="3"/>
  <c r="B164" i="3"/>
  <c r="C164" i="3"/>
  <c r="D164" i="3"/>
  <c r="E164" i="3"/>
  <c r="F164" i="3"/>
  <c r="G164" i="3"/>
  <c r="H164" i="3"/>
  <c r="I164" i="3"/>
  <c r="B165" i="3"/>
  <c r="C165" i="3"/>
  <c r="D165" i="3"/>
  <c r="E165" i="3"/>
  <c r="F165" i="3"/>
  <c r="G165" i="3"/>
  <c r="H165" i="3"/>
  <c r="I165" i="3"/>
  <c r="B166" i="3"/>
  <c r="C166" i="3"/>
  <c r="D166" i="3"/>
  <c r="E166" i="3"/>
  <c r="F166" i="3"/>
  <c r="G166" i="3"/>
  <c r="H166" i="3"/>
  <c r="I166" i="3"/>
  <c r="B167" i="3"/>
  <c r="C167" i="3"/>
  <c r="D167" i="3"/>
  <c r="E167" i="3"/>
  <c r="F167" i="3"/>
  <c r="G167" i="3"/>
  <c r="H167" i="3"/>
  <c r="I167" i="3"/>
  <c r="B168" i="3"/>
  <c r="C168" i="3"/>
  <c r="D168" i="3"/>
  <c r="E168" i="3"/>
  <c r="F168" i="3"/>
  <c r="G168" i="3"/>
  <c r="H168" i="3"/>
  <c r="I168" i="3"/>
  <c r="B169" i="3"/>
  <c r="C169" i="3"/>
  <c r="D169" i="3"/>
  <c r="E169" i="3"/>
  <c r="F169" i="3"/>
  <c r="G169" i="3"/>
  <c r="H169" i="3"/>
  <c r="I169" i="3"/>
  <c r="B170" i="3"/>
  <c r="C170" i="3"/>
  <c r="D170" i="3"/>
  <c r="E170" i="3"/>
  <c r="F170" i="3"/>
  <c r="G170" i="3"/>
  <c r="H170" i="3"/>
  <c r="I170" i="3"/>
  <c r="B171" i="3"/>
  <c r="C171" i="3"/>
  <c r="D171" i="3"/>
  <c r="E171" i="3"/>
  <c r="F171" i="3"/>
  <c r="G171" i="3"/>
  <c r="H171" i="3"/>
  <c r="I171" i="3"/>
  <c r="B172" i="3"/>
  <c r="C172" i="3"/>
  <c r="D172" i="3"/>
  <c r="E172" i="3"/>
  <c r="F172" i="3"/>
  <c r="G172" i="3"/>
  <c r="H172" i="3"/>
  <c r="I172" i="3"/>
  <c r="B173" i="3"/>
  <c r="C173" i="3"/>
  <c r="D173" i="3"/>
  <c r="E173" i="3"/>
  <c r="F173" i="3"/>
  <c r="G173" i="3"/>
  <c r="H173" i="3"/>
  <c r="I173" i="3"/>
  <c r="B174" i="3"/>
  <c r="C174" i="3"/>
  <c r="D174" i="3"/>
  <c r="E174" i="3"/>
  <c r="F174" i="3"/>
  <c r="G174" i="3"/>
  <c r="H174" i="3"/>
  <c r="I174" i="3"/>
  <c r="B175" i="3"/>
  <c r="C175" i="3"/>
  <c r="D175" i="3"/>
  <c r="E175" i="3"/>
  <c r="F175" i="3"/>
  <c r="G175" i="3"/>
  <c r="H175" i="3"/>
  <c r="I175" i="3"/>
  <c r="B176" i="3"/>
  <c r="C176" i="3"/>
  <c r="D176" i="3"/>
  <c r="E176" i="3"/>
  <c r="F176" i="3"/>
  <c r="G176" i="3"/>
  <c r="H176" i="3"/>
  <c r="I176" i="3"/>
  <c r="B177" i="3"/>
  <c r="C177" i="3"/>
  <c r="D177" i="3"/>
  <c r="E177" i="3"/>
  <c r="F177" i="3"/>
  <c r="G177" i="3"/>
  <c r="H177" i="3"/>
  <c r="I177" i="3"/>
  <c r="B178" i="3"/>
  <c r="C178" i="3"/>
  <c r="D178" i="3"/>
  <c r="E178" i="3"/>
  <c r="F178" i="3"/>
  <c r="G178" i="3"/>
  <c r="H178" i="3"/>
  <c r="I178" i="3"/>
  <c r="B179" i="3"/>
  <c r="C179" i="3"/>
  <c r="D179" i="3"/>
  <c r="E179" i="3"/>
  <c r="F179" i="3"/>
  <c r="G179" i="3"/>
  <c r="H179" i="3"/>
  <c r="I179" i="3"/>
  <c r="B180" i="3"/>
  <c r="C180" i="3"/>
  <c r="D180" i="3"/>
  <c r="E180" i="3"/>
  <c r="F180" i="3"/>
  <c r="G180" i="3"/>
  <c r="H180" i="3"/>
  <c r="I180" i="3"/>
  <c r="B181" i="3"/>
  <c r="C181" i="3"/>
  <c r="D181" i="3"/>
  <c r="E181" i="3"/>
  <c r="F181" i="3"/>
  <c r="G181" i="3"/>
  <c r="H181" i="3"/>
  <c r="I181" i="3"/>
  <c r="B182" i="3"/>
  <c r="C182" i="3"/>
  <c r="D182" i="3"/>
  <c r="E182" i="3"/>
  <c r="F182" i="3"/>
  <c r="G182" i="3"/>
  <c r="H182" i="3"/>
  <c r="I182" i="3"/>
  <c r="B183" i="3"/>
  <c r="C183" i="3"/>
  <c r="D183" i="3"/>
  <c r="E183" i="3"/>
  <c r="F183" i="3"/>
  <c r="G183" i="3"/>
  <c r="H183" i="3"/>
  <c r="I183" i="3"/>
  <c r="B184" i="3"/>
  <c r="C184" i="3"/>
  <c r="D184" i="3"/>
  <c r="E184" i="3"/>
  <c r="F184" i="3"/>
  <c r="G184" i="3"/>
  <c r="H184" i="3"/>
  <c r="I184" i="3"/>
  <c r="B185" i="3"/>
  <c r="C185" i="3"/>
  <c r="D185" i="3"/>
  <c r="E185" i="3"/>
  <c r="F185" i="3"/>
  <c r="G185" i="3"/>
  <c r="H185" i="3"/>
  <c r="I185" i="3"/>
  <c r="B186" i="3"/>
  <c r="C186" i="3"/>
  <c r="D186" i="3"/>
  <c r="E186" i="3"/>
  <c r="F186" i="3"/>
  <c r="G186" i="3"/>
  <c r="H186" i="3"/>
  <c r="I186" i="3"/>
  <c r="B187" i="3"/>
  <c r="C187" i="3"/>
  <c r="D187" i="3"/>
  <c r="E187" i="3"/>
  <c r="F187" i="3"/>
  <c r="G187" i="3"/>
  <c r="H187" i="3"/>
  <c r="I187" i="3"/>
  <c r="B188" i="3"/>
  <c r="C188" i="3"/>
  <c r="D188" i="3"/>
  <c r="E188" i="3"/>
  <c r="F188" i="3"/>
  <c r="G188" i="3"/>
  <c r="H188" i="3"/>
  <c r="I188" i="3"/>
  <c r="B189" i="3"/>
  <c r="C189" i="3"/>
  <c r="D189" i="3"/>
  <c r="E189" i="3"/>
  <c r="F189" i="3"/>
  <c r="G189" i="3"/>
  <c r="H189" i="3"/>
  <c r="I189" i="3"/>
  <c r="B190" i="3"/>
  <c r="C190" i="3"/>
  <c r="D190" i="3"/>
  <c r="E190" i="3"/>
  <c r="F190" i="3"/>
  <c r="G190" i="3"/>
  <c r="H190" i="3"/>
  <c r="I190" i="3"/>
  <c r="B188" i="4" l="1"/>
  <c r="C188" i="4"/>
  <c r="D188" i="4"/>
  <c r="F188" i="4"/>
  <c r="G188" i="4"/>
  <c r="B189" i="4"/>
  <c r="C189" i="4"/>
  <c r="D189" i="4"/>
  <c r="F189" i="4"/>
  <c r="G189" i="4"/>
  <c r="B190" i="4"/>
  <c r="C190" i="4"/>
  <c r="D190" i="4"/>
  <c r="F190" i="4"/>
  <c r="G190" i="4"/>
  <c r="B191" i="4"/>
  <c r="C191" i="4"/>
  <c r="D191" i="4"/>
  <c r="F191" i="4"/>
  <c r="G191" i="4"/>
  <c r="B192" i="4"/>
  <c r="C192" i="4"/>
  <c r="D192" i="4"/>
  <c r="F192" i="4"/>
  <c r="G192" i="4"/>
  <c r="B193" i="4"/>
  <c r="C193" i="4"/>
  <c r="D193" i="4"/>
  <c r="F193" i="4"/>
  <c r="G193" i="4"/>
  <c r="B194" i="4"/>
  <c r="C194" i="4"/>
  <c r="D194" i="4"/>
  <c r="F194" i="4"/>
  <c r="G194" i="4"/>
  <c r="B195" i="4"/>
  <c r="C195" i="4"/>
  <c r="D195" i="4"/>
  <c r="F195" i="4"/>
  <c r="G195" i="4"/>
  <c r="B196" i="4"/>
  <c r="C196" i="4"/>
  <c r="D196" i="4"/>
  <c r="F196" i="4"/>
  <c r="G196" i="4"/>
  <c r="B197" i="4"/>
  <c r="C197" i="4"/>
  <c r="D197" i="4"/>
  <c r="F197" i="4"/>
  <c r="G197" i="4"/>
  <c r="B198" i="4"/>
  <c r="C198" i="4"/>
  <c r="D198" i="4"/>
  <c r="F198" i="4"/>
  <c r="G198" i="4"/>
  <c r="B199" i="4"/>
  <c r="C199" i="4"/>
  <c r="D199" i="4"/>
  <c r="F199" i="4"/>
  <c r="G199" i="4"/>
  <c r="B200" i="4"/>
  <c r="C200" i="4"/>
  <c r="D200" i="4"/>
  <c r="F200" i="4"/>
  <c r="G200" i="4"/>
  <c r="B201" i="4"/>
  <c r="C201" i="4"/>
  <c r="D201" i="4"/>
  <c r="F201" i="4"/>
  <c r="G201" i="4"/>
  <c r="B202" i="4"/>
  <c r="C202" i="4"/>
  <c r="D202" i="4"/>
  <c r="F202" i="4"/>
  <c r="G202" i="4"/>
  <c r="B203" i="4"/>
  <c r="C203" i="4"/>
  <c r="D203" i="4"/>
  <c r="F203" i="4"/>
  <c r="G203" i="4"/>
  <c r="B204" i="4"/>
  <c r="C204" i="4"/>
  <c r="D204" i="4"/>
  <c r="F204" i="4"/>
  <c r="G204" i="4"/>
  <c r="B205" i="4"/>
  <c r="C205" i="4"/>
  <c r="D205" i="4"/>
  <c r="F205" i="4"/>
  <c r="G205" i="4"/>
  <c r="B206" i="4"/>
  <c r="C206" i="4"/>
  <c r="D206" i="4"/>
  <c r="F206" i="4"/>
  <c r="G206" i="4"/>
  <c r="B207" i="4"/>
  <c r="C207" i="4"/>
  <c r="D207" i="4"/>
  <c r="F207" i="4"/>
  <c r="G207" i="4"/>
  <c r="B195" i="3" l="1"/>
  <c r="C195" i="3"/>
  <c r="D195" i="3"/>
  <c r="E195" i="3"/>
  <c r="F195" i="3"/>
  <c r="G195" i="3"/>
  <c r="H195" i="3"/>
  <c r="I195" i="3"/>
  <c r="B196" i="3"/>
  <c r="C196" i="3"/>
  <c r="D196" i="3"/>
  <c r="E196" i="3"/>
  <c r="F196" i="3"/>
  <c r="G196" i="3"/>
  <c r="H196" i="3"/>
  <c r="I196" i="3"/>
  <c r="B197" i="3"/>
  <c r="C197" i="3"/>
  <c r="D197" i="3"/>
  <c r="E197" i="3"/>
  <c r="F197" i="3"/>
  <c r="G197" i="3"/>
  <c r="H197" i="3"/>
  <c r="I197" i="3"/>
  <c r="B198" i="3"/>
  <c r="C198" i="3"/>
  <c r="D198" i="3"/>
  <c r="E198" i="3"/>
  <c r="F198" i="3"/>
  <c r="G198" i="3"/>
  <c r="H198" i="3"/>
  <c r="I198" i="3"/>
  <c r="B199" i="3"/>
  <c r="C199" i="3"/>
  <c r="D199" i="3"/>
  <c r="E199" i="3"/>
  <c r="F199" i="3"/>
  <c r="G199" i="3"/>
  <c r="H199" i="3"/>
  <c r="I199" i="3"/>
  <c r="B200" i="3"/>
  <c r="C200" i="3"/>
  <c r="D200" i="3"/>
  <c r="E200" i="3"/>
  <c r="F200" i="3"/>
  <c r="G200" i="3"/>
  <c r="H200" i="3"/>
  <c r="I200" i="3"/>
  <c r="B201" i="3"/>
  <c r="C201" i="3"/>
  <c r="D201" i="3"/>
  <c r="E201" i="3"/>
  <c r="F201" i="3"/>
  <c r="G201" i="3"/>
  <c r="H201" i="3"/>
  <c r="I201" i="3"/>
  <c r="B202" i="3"/>
  <c r="C202" i="3"/>
  <c r="D202" i="3"/>
  <c r="E202" i="3"/>
  <c r="F202" i="3"/>
  <c r="G202" i="3"/>
  <c r="H202" i="3"/>
  <c r="I202" i="3"/>
  <c r="B203" i="3"/>
  <c r="C203" i="3"/>
  <c r="D203" i="3"/>
  <c r="E203" i="3"/>
  <c r="F203" i="3"/>
  <c r="G203" i="3"/>
  <c r="H203" i="3"/>
  <c r="I203" i="3"/>
  <c r="B204" i="3"/>
  <c r="C204" i="3"/>
  <c r="D204" i="3"/>
  <c r="E204" i="3"/>
  <c r="F204" i="3"/>
  <c r="G204" i="3"/>
  <c r="H204" i="3"/>
  <c r="I204" i="3"/>
  <c r="B205" i="3"/>
  <c r="C205" i="3"/>
  <c r="D205" i="3"/>
  <c r="E205" i="3"/>
  <c r="F205" i="3"/>
  <c r="G205" i="3"/>
  <c r="H205" i="3"/>
  <c r="I205" i="3"/>
  <c r="B206" i="3"/>
  <c r="C206" i="3"/>
  <c r="D206" i="3"/>
  <c r="E206" i="3"/>
  <c r="F206" i="3"/>
  <c r="G206" i="3"/>
  <c r="H206" i="3"/>
  <c r="I206" i="3"/>
  <c r="B207" i="3"/>
  <c r="C207" i="3"/>
  <c r="D207" i="3"/>
  <c r="E207" i="3"/>
  <c r="F207" i="3"/>
  <c r="G207" i="3"/>
  <c r="H207" i="3"/>
  <c r="I207" i="3"/>
  <c r="B208" i="3"/>
  <c r="C208" i="3"/>
  <c r="D208" i="3"/>
  <c r="E208" i="3"/>
  <c r="F208" i="3"/>
  <c r="G208" i="3"/>
  <c r="H208" i="3"/>
  <c r="I208" i="3"/>
  <c r="B209" i="3"/>
  <c r="C209" i="3"/>
  <c r="D209" i="3"/>
  <c r="E209" i="3"/>
  <c r="F209" i="3"/>
  <c r="G209" i="3"/>
  <c r="H209" i="3"/>
  <c r="I209" i="3"/>
  <c r="B210" i="3"/>
  <c r="C210" i="3"/>
  <c r="D210" i="3"/>
  <c r="E210" i="3"/>
  <c r="F210" i="3"/>
  <c r="G210" i="3"/>
  <c r="H210" i="3"/>
  <c r="I210" i="3"/>
  <c r="B211" i="3"/>
  <c r="C211" i="3"/>
  <c r="D211" i="3"/>
  <c r="E211" i="3"/>
  <c r="F211" i="3"/>
  <c r="G211" i="3"/>
  <c r="H211" i="3"/>
  <c r="I211" i="3"/>
  <c r="B212" i="3"/>
  <c r="C212" i="3"/>
  <c r="D212" i="3"/>
  <c r="E212" i="3"/>
  <c r="F212" i="3"/>
  <c r="G212" i="3"/>
  <c r="H212" i="3"/>
  <c r="I212" i="3"/>
  <c r="B213" i="3"/>
  <c r="C213" i="3"/>
  <c r="D213" i="3"/>
  <c r="E213" i="3"/>
  <c r="F213" i="3"/>
  <c r="G213" i="3"/>
  <c r="H213" i="3"/>
  <c r="I213" i="3"/>
  <c r="B214" i="3"/>
  <c r="C214" i="3"/>
  <c r="D214" i="3"/>
  <c r="E214" i="3"/>
  <c r="F214" i="3"/>
  <c r="G214" i="3"/>
  <c r="H214" i="3"/>
  <c r="I214" i="3"/>
  <c r="B53" i="6" l="1"/>
  <c r="C53" i="6"/>
  <c r="D53" i="6"/>
  <c r="E53" i="6"/>
  <c r="F53" i="6"/>
  <c r="B54" i="6"/>
  <c r="C54" i="6"/>
  <c r="D54" i="6"/>
  <c r="E54" i="6"/>
  <c r="F54" i="6"/>
  <c r="B55" i="6"/>
  <c r="C55" i="6"/>
  <c r="D55" i="6"/>
  <c r="E55" i="6"/>
  <c r="F55" i="6"/>
  <c r="B56" i="6"/>
  <c r="C56" i="6"/>
  <c r="D56" i="6"/>
  <c r="E56" i="6"/>
  <c r="F56" i="6"/>
  <c r="B57" i="6"/>
  <c r="C57" i="6"/>
  <c r="D57" i="6"/>
  <c r="E57" i="6"/>
  <c r="F57" i="6"/>
  <c r="B58" i="6"/>
  <c r="C58" i="6"/>
  <c r="D58" i="6"/>
  <c r="E58" i="6"/>
  <c r="F58" i="6"/>
  <c r="B59" i="6"/>
  <c r="C59" i="6"/>
  <c r="D59" i="6"/>
  <c r="E59" i="6"/>
  <c r="F59" i="6"/>
  <c r="B60" i="6"/>
  <c r="C60" i="6"/>
  <c r="D60" i="6"/>
  <c r="E60" i="6"/>
  <c r="F60" i="6"/>
  <c r="B61" i="6"/>
  <c r="C61" i="6"/>
  <c r="D61" i="6"/>
  <c r="E61" i="6"/>
  <c r="F61" i="6"/>
  <c r="B62" i="6"/>
  <c r="C62" i="6"/>
  <c r="D62" i="6"/>
  <c r="E62" i="6"/>
  <c r="F62" i="6"/>
  <c r="B63" i="6"/>
  <c r="C63" i="6"/>
  <c r="D63" i="6"/>
  <c r="E63" i="6"/>
  <c r="F63" i="6"/>
  <c r="B64" i="6"/>
  <c r="C64" i="6"/>
  <c r="D64" i="6"/>
  <c r="E64" i="6"/>
  <c r="F64" i="6"/>
  <c r="B65" i="6"/>
  <c r="C65" i="6"/>
  <c r="D65" i="6"/>
  <c r="E65" i="6"/>
  <c r="F65" i="6"/>
  <c r="B66" i="6"/>
  <c r="C66" i="6"/>
  <c r="D66" i="6"/>
  <c r="E66" i="6"/>
  <c r="F66" i="6"/>
  <c r="B67" i="6"/>
  <c r="C67" i="6"/>
  <c r="D67" i="6"/>
  <c r="E67" i="6"/>
  <c r="F67" i="6"/>
  <c r="B68" i="6"/>
  <c r="C68" i="6"/>
  <c r="D68" i="6"/>
  <c r="E68" i="6"/>
  <c r="F68" i="6"/>
  <c r="B69" i="6"/>
  <c r="C69" i="6"/>
  <c r="D69" i="6"/>
  <c r="E69" i="6"/>
  <c r="F69" i="6"/>
  <c r="B70" i="6"/>
  <c r="C70" i="6"/>
  <c r="D70" i="6"/>
  <c r="E70" i="6"/>
  <c r="F70" i="6"/>
  <c r="B71" i="6"/>
  <c r="C71" i="6"/>
  <c r="D71" i="6"/>
  <c r="E71" i="6"/>
  <c r="F71" i="6"/>
  <c r="B72" i="6"/>
  <c r="C72" i="6"/>
  <c r="D72" i="6"/>
  <c r="E72" i="6"/>
  <c r="F72" i="6"/>
  <c r="B73" i="6"/>
  <c r="C73" i="6"/>
  <c r="D73" i="6"/>
  <c r="E73" i="6"/>
  <c r="F73" i="6"/>
  <c r="B74" i="6"/>
  <c r="C74" i="6"/>
  <c r="D74" i="6"/>
  <c r="E74" i="6"/>
  <c r="F74" i="6"/>
  <c r="B75" i="6"/>
  <c r="C75" i="6"/>
  <c r="D75" i="6"/>
  <c r="E75" i="6"/>
  <c r="F75" i="6"/>
  <c r="B76" i="6"/>
  <c r="C76" i="6"/>
  <c r="D76" i="6"/>
  <c r="E76" i="6"/>
  <c r="F76" i="6"/>
  <c r="B77" i="6"/>
  <c r="C77" i="6"/>
  <c r="D77" i="6"/>
  <c r="E77" i="6"/>
  <c r="F77" i="6"/>
  <c r="B78" i="6"/>
  <c r="C78" i="6"/>
  <c r="D78" i="6"/>
  <c r="E78" i="6"/>
  <c r="F78" i="6"/>
  <c r="B79" i="6"/>
  <c r="C79" i="6"/>
  <c r="D79" i="6"/>
  <c r="E79" i="6"/>
  <c r="F79" i="6"/>
  <c r="B80" i="6"/>
  <c r="C80" i="6"/>
  <c r="D80" i="6"/>
  <c r="E80" i="6"/>
  <c r="F80" i="6"/>
  <c r="B81" i="6"/>
  <c r="C81" i="6"/>
  <c r="D81" i="6"/>
  <c r="E81" i="6"/>
  <c r="F81" i="6"/>
  <c r="B82" i="6"/>
  <c r="C82" i="6"/>
  <c r="D82" i="6"/>
  <c r="E82" i="6"/>
  <c r="F82" i="6"/>
  <c r="B83" i="6"/>
  <c r="C83" i="6"/>
  <c r="D83" i="6"/>
  <c r="E83" i="6"/>
  <c r="F83" i="6"/>
  <c r="B84" i="6"/>
  <c r="C84" i="6"/>
  <c r="D84" i="6"/>
  <c r="E84" i="6"/>
  <c r="F84" i="6"/>
  <c r="B85" i="6"/>
  <c r="C85" i="6"/>
  <c r="D85" i="6"/>
  <c r="E85" i="6"/>
  <c r="F85" i="6"/>
  <c r="B86" i="6"/>
  <c r="C86" i="6"/>
  <c r="D86" i="6"/>
  <c r="E86" i="6"/>
  <c r="F86" i="6"/>
  <c r="B87" i="6"/>
  <c r="C87" i="6"/>
  <c r="D87" i="6"/>
  <c r="E87" i="6"/>
  <c r="F87" i="6"/>
  <c r="B88" i="6"/>
  <c r="C88" i="6"/>
  <c r="D88" i="6"/>
  <c r="E88" i="6"/>
  <c r="F88" i="6"/>
  <c r="B89" i="6"/>
  <c r="C89" i="6"/>
  <c r="D89" i="6"/>
  <c r="E89" i="6"/>
  <c r="F89" i="6"/>
  <c r="B90" i="6"/>
  <c r="C90" i="6"/>
  <c r="D90" i="6"/>
  <c r="E90" i="6"/>
  <c r="F90" i="6"/>
  <c r="B91" i="6"/>
  <c r="C91" i="6"/>
  <c r="D91" i="6"/>
  <c r="E91" i="6"/>
  <c r="F91" i="6"/>
  <c r="B92" i="6"/>
  <c r="C92" i="6"/>
  <c r="D92" i="6"/>
  <c r="E92" i="6"/>
  <c r="F92" i="6"/>
  <c r="B93" i="6"/>
  <c r="C93" i="6"/>
  <c r="D93" i="6"/>
  <c r="E93" i="6"/>
  <c r="F93" i="6"/>
  <c r="B94" i="6"/>
  <c r="C94" i="6"/>
  <c r="D94" i="6"/>
  <c r="E94" i="6"/>
  <c r="F94" i="6"/>
  <c r="B95" i="6"/>
  <c r="C95" i="6"/>
  <c r="D95" i="6"/>
  <c r="E95" i="6"/>
  <c r="F95" i="6"/>
  <c r="B96" i="6"/>
  <c r="C96" i="6"/>
  <c r="D96" i="6"/>
  <c r="E96" i="6"/>
  <c r="F96" i="6"/>
  <c r="B97" i="6"/>
  <c r="C97" i="6"/>
  <c r="D97" i="6"/>
  <c r="E97" i="6"/>
  <c r="F97" i="6"/>
  <c r="B98" i="6"/>
  <c r="C98" i="6"/>
  <c r="D98" i="6"/>
  <c r="E98" i="6"/>
  <c r="F98" i="6"/>
  <c r="B99" i="6"/>
  <c r="C99" i="6"/>
  <c r="D99" i="6"/>
  <c r="E99" i="6"/>
  <c r="F99" i="6"/>
  <c r="B100" i="6"/>
  <c r="C100" i="6"/>
  <c r="D100" i="6"/>
  <c r="E100" i="6"/>
  <c r="F100" i="6"/>
  <c r="B101" i="6"/>
  <c r="C101" i="6"/>
  <c r="D101" i="6"/>
  <c r="E101" i="6"/>
  <c r="F101" i="6"/>
  <c r="B102" i="6"/>
  <c r="C102" i="6"/>
  <c r="D102" i="6"/>
  <c r="E102" i="6"/>
  <c r="F102" i="6"/>
  <c r="B131" i="6" l="1"/>
  <c r="C131" i="6"/>
  <c r="D131" i="6"/>
  <c r="E131" i="6"/>
  <c r="F131" i="6"/>
  <c r="B132" i="6"/>
  <c r="C132" i="6"/>
  <c r="D132" i="6"/>
  <c r="E132" i="6"/>
  <c r="F132" i="6"/>
  <c r="B4" i="6" l="1"/>
  <c r="C4" i="6"/>
  <c r="D4" i="6"/>
  <c r="E4" i="6"/>
  <c r="F4" i="6"/>
  <c r="B5" i="6"/>
  <c r="C5" i="6"/>
  <c r="D5" i="6"/>
  <c r="E5" i="6"/>
  <c r="F5" i="6"/>
  <c r="B6" i="6"/>
  <c r="C6" i="6"/>
  <c r="D6" i="6"/>
  <c r="E6" i="6"/>
  <c r="F6" i="6"/>
  <c r="B7" i="6"/>
  <c r="C7" i="6"/>
  <c r="D7" i="6"/>
  <c r="E7" i="6"/>
  <c r="F7" i="6"/>
  <c r="B8" i="6"/>
  <c r="C8" i="6"/>
  <c r="D8" i="6"/>
  <c r="E8" i="6"/>
  <c r="F8" i="6"/>
  <c r="B9" i="6"/>
  <c r="C9" i="6"/>
  <c r="D9" i="6"/>
  <c r="E9" i="6"/>
  <c r="F9" i="6"/>
  <c r="B10" i="6"/>
  <c r="C10" i="6"/>
  <c r="D10" i="6"/>
  <c r="E10" i="6"/>
  <c r="F10" i="6"/>
  <c r="B11" i="6"/>
  <c r="C11" i="6"/>
  <c r="D11" i="6"/>
  <c r="E11" i="6"/>
  <c r="F11" i="6"/>
  <c r="B12" i="6"/>
  <c r="C12" i="6"/>
  <c r="D12" i="6"/>
  <c r="E12" i="6"/>
  <c r="F12" i="6"/>
  <c r="B13" i="6"/>
  <c r="C13" i="6"/>
  <c r="D13" i="6"/>
  <c r="E13" i="6"/>
  <c r="F13" i="6"/>
  <c r="B14" i="6"/>
  <c r="C14" i="6"/>
  <c r="D14" i="6"/>
  <c r="E14" i="6"/>
  <c r="F14" i="6"/>
  <c r="B15" i="6"/>
  <c r="C15" i="6"/>
  <c r="D15" i="6"/>
  <c r="E15" i="6"/>
  <c r="F15" i="6"/>
  <c r="B16" i="6"/>
  <c r="C16" i="6"/>
  <c r="D16" i="6"/>
  <c r="E16" i="6"/>
  <c r="F16" i="6"/>
  <c r="B17" i="6"/>
  <c r="C17" i="6"/>
  <c r="D17" i="6"/>
  <c r="E17" i="6"/>
  <c r="F17" i="6"/>
  <c r="B18" i="6"/>
  <c r="C18" i="6"/>
  <c r="D18" i="6"/>
  <c r="E18" i="6"/>
  <c r="F18" i="6"/>
  <c r="B19" i="6"/>
  <c r="C19" i="6"/>
  <c r="D19" i="6"/>
  <c r="E19" i="6"/>
  <c r="F19" i="6"/>
  <c r="B20" i="6"/>
  <c r="C20" i="6"/>
  <c r="D20" i="6"/>
  <c r="E20" i="6"/>
  <c r="F20" i="6"/>
  <c r="B21" i="6"/>
  <c r="C21" i="6"/>
  <c r="D21" i="6"/>
  <c r="E21" i="6"/>
  <c r="F21" i="6"/>
  <c r="B22" i="6"/>
  <c r="C22" i="6"/>
  <c r="D22" i="6"/>
  <c r="E22" i="6"/>
  <c r="F22" i="6"/>
  <c r="B23" i="6"/>
  <c r="C23" i="6"/>
  <c r="D23" i="6"/>
  <c r="E23" i="6"/>
  <c r="F23" i="6"/>
  <c r="B24" i="6"/>
  <c r="C24" i="6"/>
  <c r="D24" i="6"/>
  <c r="E24" i="6"/>
  <c r="F24" i="6"/>
  <c r="B25" i="6"/>
  <c r="C25" i="6"/>
  <c r="D25" i="6"/>
  <c r="E25" i="6"/>
  <c r="F25" i="6"/>
  <c r="B26" i="6"/>
  <c r="C26" i="6"/>
  <c r="D26" i="6"/>
  <c r="E26" i="6"/>
  <c r="F26" i="6"/>
  <c r="B27" i="6"/>
  <c r="C27" i="6"/>
  <c r="D27" i="6"/>
  <c r="E27" i="6"/>
  <c r="F27" i="6"/>
  <c r="B28" i="6"/>
  <c r="C28" i="6"/>
  <c r="D28" i="6"/>
  <c r="E28" i="6"/>
  <c r="F28" i="6"/>
  <c r="B29" i="6"/>
  <c r="C29" i="6"/>
  <c r="D29" i="6"/>
  <c r="E29" i="6"/>
  <c r="F29" i="6"/>
  <c r="B30" i="6"/>
  <c r="C30" i="6"/>
  <c r="D30" i="6"/>
  <c r="E30" i="6"/>
  <c r="F30" i="6"/>
  <c r="B31" i="6"/>
  <c r="C31" i="6"/>
  <c r="D31" i="6"/>
  <c r="E31" i="6"/>
  <c r="F31" i="6"/>
  <c r="B32" i="6"/>
  <c r="C32" i="6"/>
  <c r="D32" i="6"/>
  <c r="E32" i="6"/>
  <c r="F32" i="6"/>
  <c r="B33" i="6"/>
  <c r="C33" i="6"/>
  <c r="D33" i="6"/>
  <c r="E33" i="6"/>
  <c r="F33" i="6"/>
  <c r="B34" i="6"/>
  <c r="C34" i="6"/>
  <c r="D34" i="6"/>
  <c r="E34" i="6"/>
  <c r="F34" i="6"/>
  <c r="B35" i="6"/>
  <c r="C35" i="6"/>
  <c r="D35" i="6"/>
  <c r="E35" i="6"/>
  <c r="F35" i="6"/>
  <c r="B36" i="6"/>
  <c r="C36" i="6"/>
  <c r="D36" i="6"/>
  <c r="E36" i="6"/>
  <c r="F36" i="6"/>
  <c r="B37" i="6"/>
  <c r="C37" i="6"/>
  <c r="D37" i="6"/>
  <c r="E37" i="6"/>
  <c r="F37" i="6"/>
  <c r="B38" i="6"/>
  <c r="C38" i="6"/>
  <c r="D38" i="6"/>
  <c r="E38" i="6"/>
  <c r="F38" i="6"/>
  <c r="B39" i="6"/>
  <c r="C39" i="6"/>
  <c r="D39" i="6"/>
  <c r="E39" i="6"/>
  <c r="F39" i="6"/>
  <c r="B40" i="6"/>
  <c r="C40" i="6"/>
  <c r="D40" i="6"/>
  <c r="E40" i="6"/>
  <c r="F40" i="6"/>
  <c r="B41" i="6"/>
  <c r="C41" i="6"/>
  <c r="D41" i="6"/>
  <c r="E41" i="6"/>
  <c r="F41" i="6"/>
  <c r="B42" i="6"/>
  <c r="C42" i="6"/>
  <c r="D42" i="6"/>
  <c r="E42" i="6"/>
  <c r="F42" i="6"/>
  <c r="B43" i="6"/>
  <c r="C43" i="6"/>
  <c r="D43" i="6"/>
  <c r="E43" i="6"/>
  <c r="F43" i="6"/>
  <c r="B44" i="6"/>
  <c r="C44" i="6"/>
  <c r="D44" i="6"/>
  <c r="E44" i="6"/>
  <c r="F44" i="6"/>
  <c r="B45" i="6"/>
  <c r="C45" i="6"/>
  <c r="D45" i="6"/>
  <c r="E45" i="6"/>
  <c r="F45" i="6"/>
  <c r="B46" i="6"/>
  <c r="C46" i="6"/>
  <c r="D46" i="6"/>
  <c r="E46" i="6"/>
  <c r="F46" i="6"/>
  <c r="B47" i="6"/>
  <c r="C47" i="6"/>
  <c r="D47" i="6"/>
  <c r="E47" i="6"/>
  <c r="F47" i="6"/>
  <c r="B48" i="6"/>
  <c r="C48" i="6"/>
  <c r="D48" i="6"/>
  <c r="E48" i="6"/>
  <c r="F48" i="6"/>
  <c r="B49" i="6"/>
  <c r="C49" i="6"/>
  <c r="D49" i="6"/>
  <c r="E49" i="6"/>
  <c r="F49" i="6"/>
  <c r="B50" i="6"/>
  <c r="C50" i="6"/>
  <c r="D50" i="6"/>
  <c r="E50" i="6"/>
  <c r="F50" i="6"/>
  <c r="B51" i="6"/>
  <c r="C51" i="6"/>
  <c r="D51" i="6"/>
  <c r="E51" i="6"/>
  <c r="F51" i="6"/>
  <c r="B52" i="6"/>
  <c r="C52" i="6"/>
  <c r="D52" i="6"/>
  <c r="E52" i="6"/>
  <c r="F52" i="6"/>
  <c r="B103" i="6"/>
  <c r="C103" i="6"/>
  <c r="D103" i="6"/>
  <c r="E103" i="6"/>
  <c r="F103" i="6"/>
  <c r="B104" i="6"/>
  <c r="C104" i="6"/>
  <c r="D104" i="6"/>
  <c r="E104" i="6"/>
  <c r="F104" i="6"/>
  <c r="B105" i="6"/>
  <c r="C105" i="6"/>
  <c r="D105" i="6"/>
  <c r="E105" i="6"/>
  <c r="F105" i="6"/>
  <c r="B106" i="6"/>
  <c r="C106" i="6"/>
  <c r="D106" i="6"/>
  <c r="E106" i="6"/>
  <c r="F106" i="6"/>
  <c r="B107" i="6"/>
  <c r="C107" i="6"/>
  <c r="D107" i="6"/>
  <c r="E107" i="6"/>
  <c r="F107" i="6"/>
  <c r="B108" i="6"/>
  <c r="C108" i="6"/>
  <c r="D108" i="6"/>
  <c r="E108" i="6"/>
  <c r="F108" i="6"/>
  <c r="B109" i="6"/>
  <c r="C109" i="6"/>
  <c r="D109" i="6"/>
  <c r="E109" i="6"/>
  <c r="F109" i="6"/>
  <c r="B110" i="6"/>
  <c r="C110" i="6"/>
  <c r="D110" i="6"/>
  <c r="E110" i="6"/>
  <c r="F110" i="6"/>
  <c r="B111" i="6"/>
  <c r="C111" i="6"/>
  <c r="D111" i="6"/>
  <c r="E111" i="6"/>
  <c r="F111" i="6"/>
  <c r="B112" i="6"/>
  <c r="C112" i="6"/>
  <c r="D112" i="6"/>
  <c r="E112" i="6"/>
  <c r="F112" i="6"/>
  <c r="B113" i="6"/>
  <c r="C113" i="6"/>
  <c r="D113" i="6"/>
  <c r="E113" i="6"/>
  <c r="F113" i="6"/>
  <c r="B114" i="6"/>
  <c r="C114" i="6"/>
  <c r="D114" i="6"/>
  <c r="E114" i="6"/>
  <c r="F114" i="6"/>
  <c r="B115" i="6"/>
  <c r="C115" i="6"/>
  <c r="D115" i="6"/>
  <c r="E115" i="6"/>
  <c r="F115" i="6"/>
  <c r="B116" i="6"/>
  <c r="C116" i="6"/>
  <c r="D116" i="6"/>
  <c r="E116" i="6"/>
  <c r="F116" i="6"/>
  <c r="B117" i="6"/>
  <c r="C117" i="6"/>
  <c r="D117" i="6"/>
  <c r="E117" i="6"/>
  <c r="F117" i="6"/>
  <c r="B118" i="6"/>
  <c r="C118" i="6"/>
  <c r="D118" i="6"/>
  <c r="E118" i="6"/>
  <c r="F118" i="6"/>
  <c r="B119" i="6"/>
  <c r="C119" i="6"/>
  <c r="D119" i="6"/>
  <c r="E119" i="6"/>
  <c r="F119" i="6"/>
  <c r="B120" i="6"/>
  <c r="C120" i="6"/>
  <c r="D120" i="6"/>
  <c r="E120" i="6"/>
  <c r="F120" i="6"/>
  <c r="B121" i="6"/>
  <c r="C121" i="6"/>
  <c r="D121" i="6"/>
  <c r="E121" i="6"/>
  <c r="F121" i="6"/>
  <c r="B122" i="6"/>
  <c r="C122" i="6"/>
  <c r="D122" i="6"/>
  <c r="E122" i="6"/>
  <c r="F122" i="6"/>
  <c r="B123" i="6"/>
  <c r="C123" i="6"/>
  <c r="D123" i="6"/>
  <c r="E123" i="6"/>
  <c r="F123" i="6"/>
  <c r="B124" i="6"/>
  <c r="C124" i="6"/>
  <c r="D124" i="6"/>
  <c r="E124" i="6"/>
  <c r="F124" i="6"/>
  <c r="B125" i="6"/>
  <c r="C125" i="6"/>
  <c r="D125" i="6"/>
  <c r="E125" i="6"/>
  <c r="F125" i="6"/>
  <c r="B126" i="6"/>
  <c r="C126" i="6"/>
  <c r="D126" i="6"/>
  <c r="E126" i="6"/>
  <c r="F126" i="6"/>
  <c r="B127" i="6"/>
  <c r="C127" i="6"/>
  <c r="D127" i="6"/>
  <c r="E127" i="6"/>
  <c r="F127" i="6"/>
  <c r="B128" i="6"/>
  <c r="C128" i="6"/>
  <c r="D128" i="6"/>
  <c r="E128" i="6"/>
  <c r="F128" i="6"/>
  <c r="B129" i="6"/>
  <c r="C129" i="6"/>
  <c r="D129" i="6"/>
  <c r="E129" i="6"/>
  <c r="F129" i="6"/>
  <c r="B130" i="6"/>
  <c r="C130" i="6"/>
  <c r="D130" i="6"/>
  <c r="E130" i="6"/>
  <c r="F130" i="6"/>
  <c r="B3" i="6" l="1"/>
  <c r="C3" i="6"/>
  <c r="D3" i="6"/>
  <c r="E3" i="6"/>
  <c r="F3" i="6"/>
</calcChain>
</file>

<file path=xl/sharedStrings.xml><?xml version="1.0" encoding="utf-8"?>
<sst xmlns="http://schemas.openxmlformats.org/spreadsheetml/2006/main" count="2870" uniqueCount="929">
  <si>
    <t>ИНН</t>
  </si>
  <si>
    <t>Фамилия</t>
  </si>
  <si>
    <t>Имя</t>
  </si>
  <si>
    <t>Отчество</t>
  </si>
  <si>
    <t>Наименование 
организации</t>
  </si>
  <si>
    <t>№ 
п/п</t>
  </si>
  <si>
    <t>дата 
рождения</t>
  </si>
  <si>
    <t>Занимаемая должность</t>
  </si>
  <si>
    <t>стаж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</si>
  <si>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</si>
  <si>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</si>
  <si>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</si>
  <si>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Основание для направления 
в комиссию ЦУ Ростехнадзора</t>
  </si>
  <si>
    <t>дата 
проверки 
знаний</t>
  </si>
  <si>
    <t>время 
проверки 
знаний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</si>
  <si>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</si>
  <si>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</si>
  <si>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</si>
  <si>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энергетическго надзора по</t>
  </si>
  <si>
    <t>Московской области</t>
  </si>
  <si>
    <t>УТВЕРЖДАЮ:</t>
  </si>
  <si>
    <t>Центрального упрвления Ростехнадзора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</si>
  <si>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</si>
  <si>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</si>
  <si>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</si>
  <si>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</si>
  <si>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Сведения 
о предыдущей 
проверке</t>
  </si>
  <si>
    <t>внеочередная</t>
  </si>
  <si>
    <t>Промышленый потребитель (да/нет)</t>
  </si>
  <si>
    <t>Алексей</t>
  </si>
  <si>
    <t>очередная</t>
  </si>
  <si>
    <t>Александрович</t>
  </si>
  <si>
    <t>первичная</t>
  </si>
  <si>
    <t>Николаевич</t>
  </si>
  <si>
    <t>Сергеевич</t>
  </si>
  <si>
    <t>Дата и причина проверки</t>
  </si>
  <si>
    <t>Подпись проверяемого работника</t>
  </si>
  <si>
    <t>Дата следующей проверки</t>
  </si>
  <si>
    <t>Члены комиссии по проверке знаний</t>
  </si>
  <si>
    <t>Михайлович</t>
  </si>
  <si>
    <t>Общая оценка знаний, 
(группа по электробезопасности для ЭУ) 
и заключение комиссии по проверке знаний</t>
  </si>
  <si>
    <t>Дата предыдущей проверки, оценка знаний (и группа по электробезопасности для ЭУ)</t>
  </si>
  <si>
    <t>Дата 
заявления</t>
  </si>
  <si>
    <t>Наименование организации, Фамилия, имя, отчество (при наличии), занимаемая должность 
и стаж работы в этой должности</t>
  </si>
  <si>
    <t>Андрей</t>
  </si>
  <si>
    <t>приложение</t>
  </si>
  <si>
    <t>ЗАЯВКА</t>
  </si>
  <si>
    <t>на разовый допуск в здание Центрального управления Федеральной службы</t>
  </si>
  <si>
    <t>ФИО посетителя</t>
  </si>
  <si>
    <t>Откуда прибыл (организация)</t>
  </si>
  <si>
    <t>Цель визита</t>
  </si>
  <si>
    <t>Дата визита</t>
  </si>
  <si>
    <t>Ответственное лицо, номер кабинета</t>
  </si>
  <si>
    <t>Проверка знаний</t>
  </si>
  <si>
    <t xml:space="preserve">по экологическому, технологическому и атомному надзору лиц, не являющихся работниками </t>
  </si>
  <si>
    <t>Центрального управления Федеральной службы по экологическому, технологическому и атомному надзору</t>
  </si>
  <si>
    <t>СОГЛАСОВАНО:</t>
  </si>
  <si>
    <t>Заместитель председателя комиссии по проверке знаний</t>
  </si>
  <si>
    <t xml:space="preserve">главный государственный инспектор       </t>
  </si>
  <si>
    <t xml:space="preserve">государственный инспектор </t>
  </si>
  <si>
    <t>Дмитрий</t>
  </si>
  <si>
    <t>группа по 
электробезопасности 
(присваиваемая)</t>
  </si>
  <si>
    <t>"_____"___________ 2023 года</t>
  </si>
  <si>
    <t>время визита</t>
  </si>
  <si>
    <t>Гусаров В.М.</t>
  </si>
  <si>
    <t>Зиновьева Н.В.</t>
  </si>
  <si>
    <t>Савоскин Б.Н.</t>
  </si>
  <si>
    <t>II до 1000 В</t>
  </si>
  <si>
    <t>IV до 1000 В</t>
  </si>
  <si>
    <t>V до и выше 1000 В</t>
  </si>
  <si>
    <t>главный инженер</t>
  </si>
  <si>
    <t>административно-технический персонал</t>
  </si>
  <si>
    <t>-</t>
  </si>
  <si>
    <t>Владимирович</t>
  </si>
  <si>
    <t>Виктор</t>
  </si>
  <si>
    <t>промышленный потребитель электроэнергии</t>
  </si>
  <si>
    <t>общая (электроэнергетика)</t>
  </si>
  <si>
    <t>член центральной комиссии по проверке знаний</t>
  </si>
  <si>
    <t>2 года</t>
  </si>
  <si>
    <t>б/н</t>
  </si>
  <si>
    <t>непромышленный потребитель электроэнергии</t>
  </si>
  <si>
    <t>1 год</t>
  </si>
  <si>
    <t>5 лет</t>
  </si>
  <si>
    <t>3 года</t>
  </si>
  <si>
    <t>руководящий работник</t>
  </si>
  <si>
    <t>ответственный за исправное состояние и безопасную эксплуатацию тепловых энергоустановок</t>
  </si>
  <si>
    <t>осутствует возможность создание постоянно действующей комиссиии по проверке знаний в организации</t>
  </si>
  <si>
    <t>4 года</t>
  </si>
  <si>
    <t>Игоревич</t>
  </si>
  <si>
    <t xml:space="preserve"> член центральной комиссии по проверке знаний</t>
  </si>
  <si>
    <t>ПТЭЭПЭЭ</t>
  </si>
  <si>
    <t>Валентинович</t>
  </si>
  <si>
    <t>Демина Н.А. зал аттестации</t>
  </si>
  <si>
    <t xml:space="preserve"> </t>
  </si>
  <si>
    <t>1</t>
  </si>
  <si>
    <t xml:space="preserve">Сергей </t>
  </si>
  <si>
    <t>руководитель</t>
  </si>
  <si>
    <t>Заместитель начальника отдела                                                                Морозов П.В.</t>
  </si>
  <si>
    <t>Заместитель начальника отдела                                                                                                     И.В. Морозов</t>
  </si>
  <si>
    <t>Заместитель руководителя                                                                                                             А.А. Учеваткин</t>
  </si>
  <si>
    <t>Заместитель руководителя                                                                                                            В.Н. Пономарев</t>
  </si>
  <si>
    <t>И.о. начальника отдела хозяйственного обеспечения                                                                  Д.В. Левчук</t>
  </si>
  <si>
    <t>Заместитель руководителя</t>
  </si>
  <si>
    <t>А.А. Учеваткин</t>
  </si>
  <si>
    <t>ВЛ091 2023-и</t>
  </si>
  <si>
    <t>член комиссии по проверке знаний</t>
  </si>
  <si>
    <t>отсутствует возможность создания комиссии</t>
  </si>
  <si>
    <t>26</t>
  </si>
  <si>
    <t>111</t>
  </si>
  <si>
    <t>29/23</t>
  </si>
  <si>
    <t xml:space="preserve">29901
</t>
  </si>
  <si>
    <t>37/2023</t>
  </si>
  <si>
    <t>И-02</t>
  </si>
  <si>
    <t>12108-И-09/1157</t>
  </si>
  <si>
    <t xml:space="preserve">член центральной комиссии по проверке знаний </t>
  </si>
  <si>
    <t>20,09,2023</t>
  </si>
  <si>
    <t>Член центральной
комиссии по проверке знаний</t>
  </si>
  <si>
    <t>917-У</t>
  </si>
  <si>
    <t>Член  центральной комиссии по проверке знаний</t>
  </si>
  <si>
    <t>Председатель  центральной комиссии по проверке знаний</t>
  </si>
  <si>
    <t>02</t>
  </si>
  <si>
    <t>энергетик</t>
  </si>
  <si>
    <t>ИЛ/03.07.23</t>
  </si>
  <si>
    <t>отсутствует возможность создания постоянно действующей комиссии по проверке знаний в организации</t>
  </si>
  <si>
    <t>10-ЭС</t>
  </si>
  <si>
    <t>56</t>
  </si>
  <si>
    <t>84</t>
  </si>
  <si>
    <t>осутствует возможность создания постоянно действующей комиссиии по проверке знаний в организации</t>
  </si>
  <si>
    <t>270</t>
  </si>
  <si>
    <t>251</t>
  </si>
  <si>
    <t>13</t>
  </si>
  <si>
    <t>ответственный 
за 
электрохозяйство</t>
  </si>
  <si>
    <t>ответственный</t>
  </si>
  <si>
    <t>16.12.2022</t>
  </si>
  <si>
    <t>Заместитель ответственного за электрохозяйство</t>
  </si>
  <si>
    <t>69э</t>
  </si>
  <si>
    <t>для возможности создания постоянно действующей комиссии по проверке знаний в организации</t>
  </si>
  <si>
    <t>174</t>
  </si>
  <si>
    <t>2531/23ДЗКТ</t>
  </si>
  <si>
    <t>ответственный за электрохозяйство, председатель  центральной комиссии по проверке знаний</t>
  </si>
  <si>
    <t>Б/Н</t>
  </si>
  <si>
    <t>1/09</t>
  </si>
  <si>
    <t>80</t>
  </si>
  <si>
    <t>08/22</t>
  </si>
  <si>
    <t>65</t>
  </si>
  <si>
    <t>51771-33</t>
  </si>
  <si>
    <t>заместитель ответственного за исправное состояние и безопасную эксплуатацию тепловых энергоустановок</t>
  </si>
  <si>
    <t>№ 49 от  29.09.2023</t>
  </si>
  <si>
    <t>№ 49 от  29.09.2024</t>
  </si>
  <si>
    <t>20/09/23-К</t>
  </si>
  <si>
    <t>№ 862</t>
  </si>
  <si>
    <t>член комиссии предприятия по проверке знаний</t>
  </si>
  <si>
    <t>4635</t>
  </si>
  <si>
    <t xml:space="preserve">Член центральной комиссии по проверке знаний </t>
  </si>
  <si>
    <t>88</t>
  </si>
  <si>
    <t>Ответственный за электрохозяйство</t>
  </si>
  <si>
    <t>1755</t>
  </si>
  <si>
    <t>250</t>
  </si>
  <si>
    <t>89/ЩА</t>
  </si>
  <si>
    <t>2794</t>
  </si>
  <si>
    <t>член аттестационной комиссии предприятия по проверке знаний</t>
  </si>
  <si>
    <t>отсутствует возможность создания постоянно действующей комиссии по проверки знаний в организации</t>
  </si>
  <si>
    <t>№ 5</t>
  </si>
  <si>
    <t>Андреевич</t>
  </si>
  <si>
    <t xml:space="preserve">Николай </t>
  </si>
  <si>
    <t>17 лет</t>
  </si>
  <si>
    <t>Юрьевич</t>
  </si>
  <si>
    <t xml:space="preserve"> общая (электроэнергетика)</t>
  </si>
  <si>
    <t>8 лет</t>
  </si>
  <si>
    <t>ООО "М.Ф.Компани"</t>
  </si>
  <si>
    <t>Римкевич</t>
  </si>
  <si>
    <t>18.05.2022, хор, V до и выше 1000 В</t>
  </si>
  <si>
    <t>Административно-технческий персонал</t>
  </si>
  <si>
    <t>специалист по охране труда, контролирующий электроустановки</t>
  </si>
  <si>
    <t>IV до и выше 1000 В</t>
  </si>
  <si>
    <t xml:space="preserve">Сергеевич </t>
  </si>
  <si>
    <t>ООО "Немецкий дом Балашиха"</t>
  </si>
  <si>
    <t xml:space="preserve">Чалдышкин </t>
  </si>
  <si>
    <t xml:space="preserve">Электрик-диагност </t>
  </si>
  <si>
    <t xml:space="preserve">оперативно-ремонтный персонал </t>
  </si>
  <si>
    <t xml:space="preserve">Паршенков </t>
  </si>
  <si>
    <t xml:space="preserve">Денис </t>
  </si>
  <si>
    <t>ООО "Люберцы-МКЦ"</t>
  </si>
  <si>
    <t xml:space="preserve">Голубятникова </t>
  </si>
  <si>
    <t xml:space="preserve">Дарья </t>
  </si>
  <si>
    <t>Алексеевна</t>
  </si>
  <si>
    <t>специалист по охране труда</t>
  </si>
  <si>
    <t>непромышленный потребитель тепловой энергии</t>
  </si>
  <si>
    <t>IV</t>
  </si>
  <si>
    <t>ООО "Восток-ДО"</t>
  </si>
  <si>
    <t>ООО "СПЛАТ ГЛОБАЛ"</t>
  </si>
  <si>
    <t xml:space="preserve">Полынчук </t>
  </si>
  <si>
    <t>Руслан</t>
  </si>
  <si>
    <t xml:space="preserve"> Валентинович</t>
  </si>
  <si>
    <t>Руководитель технической службы</t>
  </si>
  <si>
    <t>2 года 5 месяцев</t>
  </si>
  <si>
    <t>21.04.2023,хор., III до 1000 В</t>
  </si>
  <si>
    <t>ИП "Гуменчук Н.А."</t>
  </si>
  <si>
    <t>505303046550</t>
  </si>
  <si>
    <t xml:space="preserve">Никитин </t>
  </si>
  <si>
    <t>Леонидович</t>
  </si>
  <si>
    <t>Главный механик</t>
  </si>
  <si>
    <t xml:space="preserve">первичная </t>
  </si>
  <si>
    <t xml:space="preserve">Плотников </t>
  </si>
  <si>
    <t xml:space="preserve">Максим </t>
  </si>
  <si>
    <t>Электромонтер по ремонту оборудования</t>
  </si>
  <si>
    <t>Оперативно-ремонтный персонал</t>
  </si>
  <si>
    <t xml:space="preserve">Истомин </t>
  </si>
  <si>
    <t xml:space="preserve">Нелепа </t>
  </si>
  <si>
    <t xml:space="preserve"> Антон </t>
  </si>
  <si>
    <t xml:space="preserve">Сивенковский </t>
  </si>
  <si>
    <t xml:space="preserve"> Андрей </t>
  </si>
  <si>
    <t xml:space="preserve">Андреевич </t>
  </si>
  <si>
    <t xml:space="preserve">Слесарь по ремонту оборудования </t>
  </si>
  <si>
    <t>ООО "МАЙ"</t>
  </si>
  <si>
    <t xml:space="preserve">Тырин </t>
  </si>
  <si>
    <t xml:space="preserve">Никита </t>
  </si>
  <si>
    <t>Менеджер склада</t>
  </si>
  <si>
    <t>29.07.2022 , Хор.,III до 1000В</t>
  </si>
  <si>
    <t>III до 1000В</t>
  </si>
  <si>
    <t>ИФТТ РАН</t>
  </si>
  <si>
    <t>Туранова</t>
  </si>
  <si>
    <t>Ольга</t>
  </si>
  <si>
    <t>Викторовна</t>
  </si>
  <si>
    <t>руководитель СОТ</t>
  </si>
  <si>
    <t>13 лет</t>
  </si>
  <si>
    <t xml:space="preserve"> административно-технический персонал</t>
  </si>
  <si>
    <t xml:space="preserve"> непромышленный потребитель электроэнергии</t>
  </si>
  <si>
    <t xml:space="preserve">II гр. до и выше 1000 В </t>
  </si>
  <si>
    <t>ЗАО «Лыткаринское ППЖТ»</t>
  </si>
  <si>
    <t>Казарьянц</t>
  </si>
  <si>
    <t>Юрий</t>
  </si>
  <si>
    <t>01.08.2022, хор, IV до 1000 В</t>
  </si>
  <si>
    <t>Кохов</t>
  </si>
  <si>
    <t>начальник депо</t>
  </si>
  <si>
    <t>II до 1000В</t>
  </si>
  <si>
    <t>Мичурина</t>
  </si>
  <si>
    <t>Валентина</t>
  </si>
  <si>
    <t>Львовна</t>
  </si>
  <si>
    <t>Специалист по ОТ, БД, ГО и ЧС</t>
  </si>
  <si>
    <t>2,5 мес</t>
  </si>
  <si>
    <t>Филиал  ФКУ «Налог-Сервис» ФНС России по ЦОД в г. Дубна</t>
  </si>
  <si>
    <t>Бахарев</t>
  </si>
  <si>
    <t>Вадим</t>
  </si>
  <si>
    <t>Консультатнт отдела эксплуатации слаботочных систем</t>
  </si>
  <si>
    <t>электро технологический персмонал</t>
  </si>
  <si>
    <t xml:space="preserve"> Ш до и выше 1000 В</t>
  </si>
  <si>
    <t>Ш до и выше 1000 В</t>
  </si>
  <si>
    <t xml:space="preserve"> Филиал ФКУ «Налог-Сервис» ФНС России по ЦОД в г. Дубна</t>
  </si>
  <si>
    <t>Радченко</t>
  </si>
  <si>
    <t>Валерий</t>
  </si>
  <si>
    <t>Консультант отдела мониторинга и администрирования технологической инфраструкруры</t>
  </si>
  <si>
    <t>опепративный персонал</t>
  </si>
  <si>
    <t>V до  и выше 1000 В</t>
  </si>
  <si>
    <t>Шатров</t>
  </si>
  <si>
    <t>Жехов</t>
  </si>
  <si>
    <t>Михаил</t>
  </si>
  <si>
    <t>Старший специалист отдела мониторинга и администрирования технологической инфраструкруры</t>
  </si>
  <si>
    <t>7 лет</t>
  </si>
  <si>
    <t>ИП Пищулин А.В.</t>
  </si>
  <si>
    <t>Пищулин</t>
  </si>
  <si>
    <t>5 года</t>
  </si>
  <si>
    <t>административно-технический персонал, с правом проведения испытаний повышенным напряжением</t>
  </si>
  <si>
    <t>22.04.2022, уд, V до и выше 1000 В</t>
  </si>
  <si>
    <t>оказание услуг в энергетике</t>
  </si>
  <si>
    <t>ФКП "НИО "ГБИП России"</t>
  </si>
  <si>
    <t>Акимов</t>
  </si>
  <si>
    <t>Олег</t>
  </si>
  <si>
    <t>Главный энергетик</t>
  </si>
  <si>
    <t>14.08.2023, отл., IV до и выше 1000 В</t>
  </si>
  <si>
    <t xml:space="preserve">АО «КРОКУС» </t>
  </si>
  <si>
    <t>Соколов</t>
  </si>
  <si>
    <t>Борисович</t>
  </si>
  <si>
    <t>инженер по тепловым и газораспределительным энергоустановкам</t>
  </si>
  <si>
    <t>потребитель тепловой энергии</t>
  </si>
  <si>
    <t>техноборудование, отопление и вентиляция</t>
  </si>
  <si>
    <t xml:space="preserve">Кошель </t>
  </si>
  <si>
    <t>главный энергетик</t>
  </si>
  <si>
    <t>Савин</t>
  </si>
  <si>
    <t>Максим</t>
  </si>
  <si>
    <t>вед. инженер по газовому оборудованиюотдела гозового хозяйства управление технической эксплуатации</t>
  </si>
  <si>
    <t>руководитель структурного подразделения</t>
  </si>
  <si>
    <t>ПТЭТЭ</t>
  </si>
  <si>
    <t>ООО «КЦ «МС»</t>
  </si>
  <si>
    <t> 2531013668</t>
  </si>
  <si>
    <t>Кузьменко</t>
  </si>
  <si>
    <t>Начальник отдела</t>
  </si>
  <si>
    <t>1 месяц</t>
  </si>
  <si>
    <t>АТП</t>
  </si>
  <si>
    <t>Пугачев</t>
  </si>
  <si>
    <t>Игорь</t>
  </si>
  <si>
    <t xml:space="preserve">Начальник участка </t>
  </si>
  <si>
    <t>ФКП «НИЦ РКП»</t>
  </si>
  <si>
    <t xml:space="preserve">Акульшин </t>
  </si>
  <si>
    <t>Иванович</t>
  </si>
  <si>
    <t>15 лет</t>
  </si>
  <si>
    <t>26.09.2022, удов.,V до и выше 1000 В</t>
  </si>
  <si>
    <t>ФГКУ "Ковчег"</t>
  </si>
  <si>
    <t>Александр</t>
  </si>
  <si>
    <t>2 года                 6 месяцев</t>
  </si>
  <si>
    <t>09.11.2022,хор, V до и выше 1000 В</t>
  </si>
  <si>
    <t>ООО НПО "АГРО-ЭКОЛОГИЯ"</t>
  </si>
  <si>
    <t>Дубинин</t>
  </si>
  <si>
    <t>Викторович</t>
  </si>
  <si>
    <t>Заместитель технического директора</t>
  </si>
  <si>
    <t>Административно-технический</t>
  </si>
  <si>
    <t>22.08.2022 г IV до и выше 1000 вт</t>
  </si>
  <si>
    <t>Промышленный потребитель электроэнергии</t>
  </si>
  <si>
    <t>общая  (электроэжнергетика)</t>
  </si>
  <si>
    <t>IV  до и выше 1000 В</t>
  </si>
  <si>
    <t>АО "Мытищинская теплосеть"</t>
  </si>
  <si>
    <t>Зозуля</t>
  </si>
  <si>
    <t>Сергей</t>
  </si>
  <si>
    <t>Начальник ОДС</t>
  </si>
  <si>
    <t>5 лет 6 месяцев</t>
  </si>
  <si>
    <t>Руководящий работник</t>
  </si>
  <si>
    <t xml:space="preserve"> теплоснабжающая организация</t>
  </si>
  <si>
    <t xml:space="preserve"> технооборудование и отопление</t>
  </si>
  <si>
    <t>Ярославцев</t>
  </si>
  <si>
    <t>Главный специалист ОПБиОТ</t>
  </si>
  <si>
    <t>4 года 5 месяцев</t>
  </si>
  <si>
    <t>специалист по охране труда осуществляющий контроль за эксплуатацией тепловых энергоустановок</t>
  </si>
  <si>
    <t>28.10.2022 отлично</t>
  </si>
  <si>
    <t>Красиков</t>
  </si>
  <si>
    <t>Начальник  округа №1</t>
  </si>
  <si>
    <t>Шевченко</t>
  </si>
  <si>
    <t>Заместитель начальника округа №1</t>
  </si>
  <si>
    <t>Лизякин</t>
  </si>
  <si>
    <t xml:space="preserve">Илья </t>
  </si>
  <si>
    <t>Начальник округа №2</t>
  </si>
  <si>
    <t>Кулачиков</t>
  </si>
  <si>
    <t>Альфредович</t>
  </si>
  <si>
    <t>Заместитель начальника округа №2</t>
  </si>
  <si>
    <t>Мандрыгин</t>
  </si>
  <si>
    <t>Иван</t>
  </si>
  <si>
    <t>Подольский</t>
  </si>
  <si>
    <t xml:space="preserve">Андрей </t>
  </si>
  <si>
    <t>Петрович</t>
  </si>
  <si>
    <t>Начальник округа №3</t>
  </si>
  <si>
    <t>6 лет</t>
  </si>
  <si>
    <t>МБУ "Чеховское Благоустройство"</t>
  </si>
  <si>
    <t xml:space="preserve">Минашкин </t>
  </si>
  <si>
    <t xml:space="preserve">Григорий </t>
  </si>
  <si>
    <t xml:space="preserve">Зам. директора по благоустройству </t>
  </si>
  <si>
    <t>7 месяцев</t>
  </si>
  <si>
    <t xml:space="preserve">непромышленный </t>
  </si>
  <si>
    <t xml:space="preserve">общая </t>
  </si>
  <si>
    <t>II гр.   до 1000 В</t>
  </si>
  <si>
    <t xml:space="preserve">Савельев </t>
  </si>
  <si>
    <t xml:space="preserve">Александр </t>
  </si>
  <si>
    <t xml:space="preserve">Начальник отдела организации освещения улиц </t>
  </si>
  <si>
    <t>8 месяцев</t>
  </si>
  <si>
    <t xml:space="preserve"> 16.11.2022 удовл., IV гр до и выше 1000 В</t>
  </si>
  <si>
    <t xml:space="preserve">IV гр.  до и выше 1000 В </t>
  </si>
  <si>
    <t xml:space="preserve">Кабаев </t>
  </si>
  <si>
    <t>Владимир</t>
  </si>
  <si>
    <t>Григорьевич</t>
  </si>
  <si>
    <t xml:space="preserve">Мастер участка </t>
  </si>
  <si>
    <t>1 год 8 месяцев</t>
  </si>
  <si>
    <t>09.10.2020 удовл., III гр.   до и выше 1000 В</t>
  </si>
  <si>
    <t>ООО "ЛГ Электроникс РУС"</t>
  </si>
  <si>
    <t>Трофимчук</t>
  </si>
  <si>
    <t>Ведущий инженер</t>
  </si>
  <si>
    <t>10.06.2022, удовл. V до и выше 1000 В</t>
  </si>
  <si>
    <t>Иванов</t>
  </si>
  <si>
    <t>мастер смены</t>
  </si>
  <si>
    <t>2 год</t>
  </si>
  <si>
    <t>10.05.2022, отл, IV до и выше 1000 В</t>
  </si>
  <si>
    <t>ООО ГРУППА КОМПАНИЙ "ИНЖЭНЕРГО"</t>
  </si>
  <si>
    <t>Зуев</t>
  </si>
  <si>
    <t>Анатолий</t>
  </si>
  <si>
    <t>технический директор</t>
  </si>
  <si>
    <t>02.11.2022,неуд. V группа до и выше 1000 В</t>
  </si>
  <si>
    <t>электросетевая организация</t>
  </si>
  <si>
    <t>Зуева</t>
  </si>
  <si>
    <t>Наталья</t>
  </si>
  <si>
    <t>Николаевна</t>
  </si>
  <si>
    <t>генеральный директор</t>
  </si>
  <si>
    <t>02.11.2022,отл. V группа до и выше 1000 В</t>
  </si>
  <si>
    <t>Игнатьев</t>
  </si>
  <si>
    <t>начальник участка</t>
  </si>
  <si>
    <t>4,5 года</t>
  </si>
  <si>
    <t>02.11.2022,хор.V группа до и выше 1000 В</t>
  </si>
  <si>
    <t>ПТЭЭСиС</t>
  </si>
  <si>
    <t>ЗАО "Континент"</t>
  </si>
  <si>
    <t>Мошкович</t>
  </si>
  <si>
    <t>заместитель генерального директора</t>
  </si>
  <si>
    <t>Акционерное Общество "Авиа-ФЭД-Сервис" (АО "АФС")</t>
  </si>
  <si>
    <t>Гепалов</t>
  </si>
  <si>
    <t>Регулировщик РЭА и приборов</t>
  </si>
  <si>
    <t>5 лет 9 мес</t>
  </si>
  <si>
    <t>20.03.2023, отл, III гр. до 1000 В</t>
  </si>
  <si>
    <t>IV до1000 В</t>
  </si>
  <si>
    <t>Решетник</t>
  </si>
  <si>
    <t>Роман</t>
  </si>
  <si>
    <t>Начальник цеха РЭА</t>
  </si>
  <si>
    <t>3 года 10 мес</t>
  </si>
  <si>
    <t>14.11.2022, отл, II гр. до 1000 В</t>
  </si>
  <si>
    <t>III до 1000 В</t>
  </si>
  <si>
    <t>Лаврищев</t>
  </si>
  <si>
    <t>Геннадий</t>
  </si>
  <si>
    <t>Владимимрович</t>
  </si>
  <si>
    <t>Старший мастер</t>
  </si>
  <si>
    <t>8 лет 10 мес</t>
  </si>
  <si>
    <t>31.07.2023, отл, III гр. до 1000 В</t>
  </si>
  <si>
    <t xml:space="preserve">ФКУЗ Санаторий «Аксаково» ФСИН России </t>
  </si>
  <si>
    <t xml:space="preserve">Хажиев </t>
  </si>
  <si>
    <t xml:space="preserve">Вадим </t>
  </si>
  <si>
    <t>Альбертович</t>
  </si>
  <si>
    <t>начальник отдела материально-технического снабжения</t>
  </si>
  <si>
    <t>нет</t>
  </si>
  <si>
    <t>не промышленный потребитель электроэнергии</t>
  </si>
  <si>
    <t>II  до 1000 В</t>
  </si>
  <si>
    <t>Турлыгин</t>
  </si>
  <si>
    <t>Николай</t>
  </si>
  <si>
    <t xml:space="preserve"> начальника хозяйственного отдела </t>
  </si>
  <si>
    <t>27.02.2023, уд., II до 1000 В</t>
  </si>
  <si>
    <t>Соломин</t>
  </si>
  <si>
    <t>заместитель начальника санатория</t>
  </si>
  <si>
    <t>4 мес.</t>
  </si>
  <si>
    <t xml:space="preserve">очередная </t>
  </si>
  <si>
    <t>Гаревских</t>
  </si>
  <si>
    <t>инспектор группы охраны</t>
  </si>
  <si>
    <t>3,5 года</t>
  </si>
  <si>
    <t>23.01.2023, уд., II до 1000 В</t>
  </si>
  <si>
    <t>Трикущенко</t>
  </si>
  <si>
    <t>начальник лечебно-диагностического отделения</t>
  </si>
  <si>
    <t>ООО "ВОТЕР РЕСТ"</t>
  </si>
  <si>
    <t xml:space="preserve">Абдуллаев </t>
  </si>
  <si>
    <t xml:space="preserve">Ботыржон </t>
  </si>
  <si>
    <t>Абдугофорович</t>
  </si>
  <si>
    <t>техник</t>
  </si>
  <si>
    <t>менее года</t>
  </si>
  <si>
    <t>АО "СТРОЙПЕРЛИТ"</t>
  </si>
  <si>
    <t>Абашин</t>
  </si>
  <si>
    <t>Васильевич</t>
  </si>
  <si>
    <t>начальник группы Энергогруппы</t>
  </si>
  <si>
    <t>23 года</t>
  </si>
  <si>
    <t>21.10.2022, хорошо, V до и выше 1000 В</t>
  </si>
  <si>
    <t>Калакутин</t>
  </si>
  <si>
    <t>27 лет</t>
  </si>
  <si>
    <t>28.11.2022, отл., V до и выше 1000 В</t>
  </si>
  <si>
    <t>Солдаткин</t>
  </si>
  <si>
    <t>Анатольевич</t>
  </si>
  <si>
    <t>18 лет</t>
  </si>
  <si>
    <t>21.10.2022, хорошо, IV до 1000 В</t>
  </si>
  <si>
    <t>АО "ЭХО"</t>
  </si>
  <si>
    <t xml:space="preserve">Хамидов </t>
  </si>
  <si>
    <t xml:space="preserve">Анвар </t>
  </si>
  <si>
    <t>Алимжанович</t>
  </si>
  <si>
    <t>электромеханик</t>
  </si>
  <si>
    <t>12 лет</t>
  </si>
  <si>
    <t>оперативно-ремонтный персонал</t>
  </si>
  <si>
    <t xml:space="preserve">Гриднев </t>
  </si>
  <si>
    <t xml:space="preserve">Виктор </t>
  </si>
  <si>
    <t>механик</t>
  </si>
  <si>
    <t>2 г. 8 мес.</t>
  </si>
  <si>
    <t>АО "ЗХО"</t>
  </si>
  <si>
    <t>Смородский</t>
  </si>
  <si>
    <t>Электромонтер</t>
  </si>
  <si>
    <t>_</t>
  </si>
  <si>
    <t xml:space="preserve">промышленный потребитель электроэнергии </t>
  </si>
  <si>
    <t>ООО "Галар"</t>
  </si>
  <si>
    <t xml:space="preserve">Дирютин </t>
  </si>
  <si>
    <t xml:space="preserve">Игорь </t>
  </si>
  <si>
    <t>Валерьевич</t>
  </si>
  <si>
    <t>Специалист по охране
труда и промышленной
безопасности</t>
  </si>
  <si>
    <t xml:space="preserve">2 года </t>
  </si>
  <si>
    <t xml:space="preserve">Первичная </t>
  </si>
  <si>
    <t xml:space="preserve"> специалист по охране труда, контролирующий электроустановки</t>
  </si>
  <si>
    <t xml:space="preserve"> -</t>
  </si>
  <si>
    <t>II До 1000 В</t>
  </si>
  <si>
    <t xml:space="preserve">Аристархов </t>
  </si>
  <si>
    <t>Вячеславович</t>
  </si>
  <si>
    <t>Техник</t>
  </si>
  <si>
    <t xml:space="preserve">5 лет </t>
  </si>
  <si>
    <t xml:space="preserve">Ретнёв </t>
  </si>
  <si>
    <t xml:space="preserve">Алексей </t>
  </si>
  <si>
    <t xml:space="preserve">4 года </t>
  </si>
  <si>
    <t xml:space="preserve">Торопенко </t>
  </si>
  <si>
    <t xml:space="preserve">Владимир </t>
  </si>
  <si>
    <t>Ильич</t>
  </si>
  <si>
    <t>ООО "Фасадные Решения"</t>
  </si>
  <si>
    <t>Бик-Мухамедов</t>
  </si>
  <si>
    <t>Руководитель поектов</t>
  </si>
  <si>
    <t>5 лет 1 месяц</t>
  </si>
  <si>
    <t>23.09.2022, удовл, III до 1000 В</t>
  </si>
  <si>
    <t>Владимиров</t>
  </si>
  <si>
    <t>2 года 11 месяцев</t>
  </si>
  <si>
    <t>24.10.2022, удовл, III до 1000 В</t>
  </si>
  <si>
    <t>Драгуля</t>
  </si>
  <si>
    <t>5 лет 8 месяц</t>
  </si>
  <si>
    <t>23.09.2022, удовл, IV до 1000 В</t>
  </si>
  <si>
    <t>Крамской</t>
  </si>
  <si>
    <t>Начальник отдела энергосбережения и механизации</t>
  </si>
  <si>
    <t>11 месяцев</t>
  </si>
  <si>
    <t>22.02.2023, удовл, III до 1000 В</t>
  </si>
  <si>
    <t>ОАО "Бонолит-Строительные решения"</t>
  </si>
  <si>
    <t>Чубиркин</t>
  </si>
  <si>
    <t>начальник теплотехнического цеха</t>
  </si>
  <si>
    <t>16 лет</t>
  </si>
  <si>
    <t>22.04.2022, удовлетворительно, V группа до и выше 1000 В</t>
  </si>
  <si>
    <t>V группа до и выше 1000 В</t>
  </si>
  <si>
    <t>ООО "Международная алюминиевая компания"</t>
  </si>
  <si>
    <t xml:space="preserve">Нискушин </t>
  </si>
  <si>
    <t>Германович</t>
  </si>
  <si>
    <t>2 года 5 мес</t>
  </si>
  <si>
    <t>административно-технических персонал</t>
  </si>
  <si>
    <t>06.07.2022. отл., V до и выше 1000 В</t>
  </si>
  <si>
    <t>ООО "Калининградхлеб"</t>
  </si>
  <si>
    <t>Тряничкин</t>
  </si>
  <si>
    <t>Общая (электроэнергетика)</t>
  </si>
  <si>
    <t>II до  1000 В</t>
  </si>
  <si>
    <t>Рязанов</t>
  </si>
  <si>
    <t>Ленонидович</t>
  </si>
  <si>
    <t>главный механик</t>
  </si>
  <si>
    <t>Нарциссов</t>
  </si>
  <si>
    <t>Константин</t>
  </si>
  <si>
    <t>зам.генерального директора по инновационному развитию</t>
  </si>
  <si>
    <t>Свитич</t>
  </si>
  <si>
    <t>АО "Торговый дом  ТМХ"</t>
  </si>
  <si>
    <t>Шишлов</t>
  </si>
  <si>
    <t>Специалист отдела АХО и технической поддержки</t>
  </si>
  <si>
    <t>10 лет</t>
  </si>
  <si>
    <t>09.10.2023, неуд, III до  1000 В</t>
  </si>
  <si>
    <t xml:space="preserve">МУП "ДУ ЖКХ" </t>
  </si>
  <si>
    <t>Орлов</t>
  </si>
  <si>
    <t>24.10.2022., отлично, V до и выше 1000В</t>
  </si>
  <si>
    <t>V  до и выше  1000 В</t>
  </si>
  <si>
    <t>Панков</t>
  </si>
  <si>
    <t xml:space="preserve">Евгений </t>
  </si>
  <si>
    <t>Начальник производственых участков телоснабжения</t>
  </si>
  <si>
    <t>управленческий персонал</t>
  </si>
  <si>
    <t>теплоснабжающая организация</t>
  </si>
  <si>
    <t>отопление</t>
  </si>
  <si>
    <t>ООО "Школьная "</t>
  </si>
  <si>
    <t xml:space="preserve">Анатолий </t>
  </si>
  <si>
    <t>Главный  инженер</t>
  </si>
  <si>
    <t>2 года 6 месяцев</t>
  </si>
  <si>
    <t>Административно-технический персонал</t>
  </si>
  <si>
    <t>03.07.2023  II группа до 1000В</t>
  </si>
  <si>
    <t>III группа до 1000В</t>
  </si>
  <si>
    <t xml:space="preserve">ООО  УК  Светлый край </t>
  </si>
  <si>
    <t>Серков</t>
  </si>
  <si>
    <t xml:space="preserve">Валентинович </t>
  </si>
  <si>
    <t>Инженер-электрик</t>
  </si>
  <si>
    <t>10 месяцев</t>
  </si>
  <si>
    <t>административно -технический персонал</t>
  </si>
  <si>
    <t>03.07.2023 года  II группа до 1000В</t>
  </si>
  <si>
    <t>III  группа до 1000 В</t>
  </si>
  <si>
    <t>Загороднев</t>
  </si>
  <si>
    <t>Денисович</t>
  </si>
  <si>
    <t>Технический директор</t>
  </si>
  <si>
    <t>II  группа до 1000 В</t>
  </si>
  <si>
    <t>ООО "УК "Держава"</t>
  </si>
  <si>
    <t>Максимов</t>
  </si>
  <si>
    <t>Павлович</t>
  </si>
  <si>
    <t xml:space="preserve">Панин </t>
  </si>
  <si>
    <t xml:space="preserve">Алексеевич </t>
  </si>
  <si>
    <t>6 месяцев</t>
  </si>
  <si>
    <t>Аверьянов</t>
  </si>
  <si>
    <t>Евгений</t>
  </si>
  <si>
    <t>Виктровович</t>
  </si>
  <si>
    <t>Инженер</t>
  </si>
  <si>
    <t>Воробьев</t>
  </si>
  <si>
    <t>ООО "СОДРУЖЕСТВО"</t>
  </si>
  <si>
    <t>Котельницкий</t>
  </si>
  <si>
    <t>Руководитель монтажно-сервисной службы</t>
  </si>
  <si>
    <t>5 л</t>
  </si>
  <si>
    <t>28.09.2022, отл,   IV до  1000 В</t>
  </si>
  <si>
    <t>АО «ВИКор»</t>
  </si>
  <si>
    <t>Бусоргин</t>
  </si>
  <si>
    <t>Глеб</t>
  </si>
  <si>
    <t>Старший инженер</t>
  </si>
  <si>
    <t>11 мес.</t>
  </si>
  <si>
    <t>административно-технческий персонал</t>
  </si>
  <si>
    <t>29.09.2023             отлично, II гр. до 1000В</t>
  </si>
  <si>
    <t>III гр. до 1000 В</t>
  </si>
  <si>
    <t>Басиев</t>
  </si>
  <si>
    <t>Инженер-энергетик</t>
  </si>
  <si>
    <t>6 мес.</t>
  </si>
  <si>
    <t>Чудаев</t>
  </si>
  <si>
    <t>Старший техник</t>
  </si>
  <si>
    <t>8 мес.</t>
  </si>
  <si>
    <t>29.09.2023                удовл., II гр. до 1000В</t>
  </si>
  <si>
    <t xml:space="preserve">АО «ЗилСтройМаш» </t>
  </si>
  <si>
    <t xml:space="preserve">Шевалье </t>
  </si>
  <si>
    <t>Эдуардович</t>
  </si>
  <si>
    <t>Главный инженер</t>
  </si>
  <si>
    <t>II  до 1000В</t>
  </si>
  <si>
    <t xml:space="preserve">Дедюрин </t>
  </si>
  <si>
    <t xml:space="preserve">Василий </t>
  </si>
  <si>
    <t>Валериевич</t>
  </si>
  <si>
    <t>11 лет</t>
  </si>
  <si>
    <t>Завод ЖБК» – филиал       АО «Элеваторспецстрой»</t>
  </si>
  <si>
    <t xml:space="preserve">Захарчук </t>
  </si>
  <si>
    <t xml:space="preserve">Роман </t>
  </si>
  <si>
    <t>Заместитель начальника производства</t>
  </si>
  <si>
    <t>Корнев</t>
  </si>
  <si>
    <t>Павел</t>
  </si>
  <si>
    <t>Геннадьевич</t>
  </si>
  <si>
    <t>Начальник производства</t>
  </si>
  <si>
    <t>9  лет</t>
  </si>
  <si>
    <t xml:space="preserve">Хисматов </t>
  </si>
  <si>
    <t>Рустам</t>
  </si>
  <si>
    <t>Анифович</t>
  </si>
  <si>
    <t>Начальник транспортно-сырьевого цеха</t>
  </si>
  <si>
    <t>МАУ "Управление по ремонту и обслуживанпию объектов социальной сферы городского округа Мытищи"</t>
  </si>
  <si>
    <t>Мандриков</t>
  </si>
  <si>
    <t>20 лет</t>
  </si>
  <si>
    <t>12.09.2022,
отл, IV до 1000 В</t>
  </si>
  <si>
    <t xml:space="preserve">Журавлёв </t>
  </si>
  <si>
    <t>Начальник 
транспортного отдела</t>
  </si>
  <si>
    <t>27.05.2022,
уд, II до 1000 В</t>
  </si>
  <si>
    <t>МАДОУ детский сад № 63 «Лучик» комбинированного вида ГОЩ</t>
  </si>
  <si>
    <t>Филатов</t>
  </si>
  <si>
    <t>Заместитель заведующего по безопасности</t>
  </si>
  <si>
    <t>_______</t>
  </si>
  <si>
    <t>II гр. до 1000 В</t>
  </si>
  <si>
    <t>ГКУ МО "ДСРПИИ"</t>
  </si>
  <si>
    <t>Сонин</t>
  </si>
  <si>
    <t>Главный аналитик</t>
  </si>
  <si>
    <t>18.01.2023, хор.   II гр. до 1000В</t>
  </si>
  <si>
    <t>III гр. до 1000В</t>
  </si>
  <si>
    <t>ООО "УК Жилище"</t>
  </si>
  <si>
    <t xml:space="preserve">Климова </t>
  </si>
  <si>
    <t>Лариса</t>
  </si>
  <si>
    <t>Александровна</t>
  </si>
  <si>
    <t>старший мастер</t>
  </si>
  <si>
    <t>ООО "Ацис Технология"</t>
  </si>
  <si>
    <t>Алексанкин</t>
  </si>
  <si>
    <t>Вячеславич</t>
  </si>
  <si>
    <t>Руководитель направления сервиса и управления активами</t>
  </si>
  <si>
    <t>1 год 7 мес.</t>
  </si>
  <si>
    <t>25.11.2021, отл, III до 1000 В</t>
  </si>
  <si>
    <t>Родионов</t>
  </si>
  <si>
    <t>Руководитель сервисного отдела</t>
  </si>
  <si>
    <t>2 года 1 мес.</t>
  </si>
  <si>
    <t>отсутствуют</t>
  </si>
  <si>
    <t>Косатенко</t>
  </si>
  <si>
    <t>Руководитель отдела "Технология и оборудование АЗС"</t>
  </si>
  <si>
    <t>5 лет 3 мес.</t>
  </si>
  <si>
    <t>Силаев</t>
  </si>
  <si>
    <t>Заместитель руководителя сервисного отдела</t>
  </si>
  <si>
    <t>0 лет 4 мес.</t>
  </si>
  <si>
    <t>Радаев</t>
  </si>
  <si>
    <t>Менеджер проекта</t>
  </si>
  <si>
    <t>АО "ТД Экспокабель"</t>
  </si>
  <si>
    <t>Тишаков</t>
  </si>
  <si>
    <t>Специалист по охране труда</t>
  </si>
  <si>
    <t>1,5 месяца</t>
  </si>
  <si>
    <t>специалист по охране труда контролирующий электроустановки</t>
  </si>
  <si>
    <t>IV, до 1000</t>
  </si>
  <si>
    <t>ОАО "Дом быта"</t>
  </si>
  <si>
    <t>Александров</t>
  </si>
  <si>
    <t>16.02.2022 г.       IV до 1000 В. Административно-технический персонал</t>
  </si>
  <si>
    <t>Не промышленный потребитель электроэнергии</t>
  </si>
  <si>
    <t>Общая(электроэнергетика)</t>
  </si>
  <si>
    <t>МУП "ЭЦУ"</t>
  </si>
  <si>
    <t>Веркина</t>
  </si>
  <si>
    <t xml:space="preserve">Лилия </t>
  </si>
  <si>
    <t>мастер котельной</t>
  </si>
  <si>
    <t>3 года                 7 месяцев</t>
  </si>
  <si>
    <t>специалист</t>
  </si>
  <si>
    <t>Протокол                №02-22-10311                  от 14.11.2022</t>
  </si>
  <si>
    <t>технооборудование и отопление</t>
  </si>
  <si>
    <t xml:space="preserve">ООО «ПСК СТАНДАРТ» </t>
  </si>
  <si>
    <t xml:space="preserve">Мазов </t>
  </si>
  <si>
    <t>31.05.2023, отл., II до и выше 1000В</t>
  </si>
  <si>
    <t>III до и выше 1000В</t>
  </si>
  <si>
    <t>НП "ФРНФ"</t>
  </si>
  <si>
    <t>Бляблин</t>
  </si>
  <si>
    <t>Владимиор</t>
  </si>
  <si>
    <t xml:space="preserve"> инженер-энергетик</t>
  </si>
  <si>
    <t>первичнаая</t>
  </si>
  <si>
    <t xml:space="preserve"> потребитель тепловой энерггии</t>
  </si>
  <si>
    <t>ООО "Техцентр Измайлово-Премиум"</t>
  </si>
  <si>
    <t xml:space="preserve">Ивлев </t>
  </si>
  <si>
    <t xml:space="preserve"> Александрович</t>
  </si>
  <si>
    <t>до года</t>
  </si>
  <si>
    <t xml:space="preserve">II </t>
  </si>
  <si>
    <t xml:space="preserve">Терехов </t>
  </si>
  <si>
    <t xml:space="preserve"> Борисович</t>
  </si>
  <si>
    <t>Индивидуальный предприниматель Кадырова Олеся Александровна</t>
  </si>
  <si>
    <t>Валитова</t>
  </si>
  <si>
    <t>Рината</t>
  </si>
  <si>
    <t>Тахировна</t>
  </si>
  <si>
    <t>Управляющий салоном</t>
  </si>
  <si>
    <t>Внеочередная</t>
  </si>
  <si>
    <t xml:space="preserve">06.04.2023г., уд.,III группа до 1000В </t>
  </si>
  <si>
    <t>ООО "ВЕМИНА АВИАПРЕСТИЖ"</t>
  </si>
  <si>
    <t xml:space="preserve">Долженко </t>
  </si>
  <si>
    <t>Электрик участка</t>
  </si>
  <si>
    <t>АО "РУСКАН"</t>
  </si>
  <si>
    <t>Ефремов</t>
  </si>
  <si>
    <t>11.11.2022,                    V группа до и           выше 1000 В, отл.</t>
  </si>
  <si>
    <t>V группа до и выше1000 В</t>
  </si>
  <si>
    <t>Касарин</t>
  </si>
  <si>
    <t>Евгеньевич</t>
  </si>
  <si>
    <t>24.08.2022 г.,                 V группа до и выше 1000 В, удов.</t>
  </si>
  <si>
    <t>Мосин</t>
  </si>
  <si>
    <t>Инженер по охране труда, промышленной безопасности и экологии</t>
  </si>
  <si>
    <t>14 лет</t>
  </si>
  <si>
    <t>16.12.2022,                   IV группа до              1000 В, хор.</t>
  </si>
  <si>
    <t xml:space="preserve">IV группа до 1000 В </t>
  </si>
  <si>
    <t>Савельев</t>
  </si>
  <si>
    <t>Никита</t>
  </si>
  <si>
    <t>Менеджер по охране труда, промышленной безопасности и экологии</t>
  </si>
  <si>
    <t>09.12.2022, IV группа до 1000В, отл.</t>
  </si>
  <si>
    <t>Ширяев</t>
  </si>
  <si>
    <t>Алексеевич</t>
  </si>
  <si>
    <t>Дневной техник-энергетик</t>
  </si>
  <si>
    <t>ООО "Буль Медикал</t>
  </si>
  <si>
    <t>Шаталович</t>
  </si>
  <si>
    <t>заведующий складом</t>
  </si>
  <si>
    <t>30.05.2022, удовл.,                           III до 1000 В</t>
  </si>
  <si>
    <t>Акционерное общество"Финансво-проектная лизинговая компания Московской области"</t>
  </si>
  <si>
    <t>Григорьев</t>
  </si>
  <si>
    <t>инженер-химик</t>
  </si>
  <si>
    <t>3года                  11 месяцев</t>
  </si>
  <si>
    <t xml:space="preserve">Шенцев </t>
  </si>
  <si>
    <t>Заместитель главного энергетика</t>
  </si>
  <si>
    <t>2,5 месяца</t>
  </si>
  <si>
    <t>МКОУ "ОШ № 9 для обучающихся с ОВЗ"</t>
  </si>
  <si>
    <t>Журавлев</t>
  </si>
  <si>
    <t>учитель трудового обучения</t>
  </si>
  <si>
    <t>ООО "Одинцовская кондитерская фабрика"</t>
  </si>
  <si>
    <t xml:space="preserve">Князева </t>
  </si>
  <si>
    <t xml:space="preserve">Анна </t>
  </si>
  <si>
    <t>Ведущий инженер по охране труда</t>
  </si>
  <si>
    <t xml:space="preserve">3 года </t>
  </si>
  <si>
    <t xml:space="preserve">Очередная </t>
  </si>
  <si>
    <t xml:space="preserve"> специалист по охране труда, контролирующий электроустановки </t>
  </si>
  <si>
    <t>3 гр
До 1000В
07.08.2023
удовл</t>
  </si>
  <si>
    <t>IV До 1000 В</t>
  </si>
  <si>
    <t>ООО "Тейкабум"</t>
  </si>
  <si>
    <t>Джабраилов</t>
  </si>
  <si>
    <t>Адам</t>
  </si>
  <si>
    <t>Абумуслимович</t>
  </si>
  <si>
    <t>13.12.2022, отлично,             IV гр до 1000В</t>
  </si>
  <si>
    <t xml:space="preserve">IV гр до 1000 В </t>
  </si>
  <si>
    <t>ООО "КсилоСвисс"</t>
  </si>
  <si>
    <t>Родин</t>
  </si>
  <si>
    <t>5 лет 2 мес.</t>
  </si>
  <si>
    <t>23.05.2022 г., хорошо, V до и выше 1000 В</t>
  </si>
  <si>
    <t>общая 
(электроэнергетика)</t>
  </si>
  <si>
    <t>Перепелкин</t>
  </si>
  <si>
    <t>Инженер АСУ ТП</t>
  </si>
  <si>
    <t>Маркелов</t>
  </si>
  <si>
    <t>Начальник смены</t>
  </si>
  <si>
    <t>2 года 5 мес.</t>
  </si>
  <si>
    <t>23.05.2022 г., отлично, V до и выше 1000 В</t>
  </si>
  <si>
    <t>Тарасов</t>
  </si>
  <si>
    <t>Энергетик</t>
  </si>
  <si>
    <t>10.04.2023 г., удовлетворительно, III до и выше 1000 В</t>
  </si>
  <si>
    <t>ООО «Стройинвестпроект»</t>
  </si>
  <si>
    <t>Чобану</t>
  </si>
  <si>
    <t>Георге</t>
  </si>
  <si>
    <t>административно-технический</t>
  </si>
  <si>
    <t>28.09.2022    хорошо, IV гр. до 1000В</t>
  </si>
  <si>
    <t>IV гр. до 1000 В</t>
  </si>
  <si>
    <t>АО «НФМЗ»</t>
  </si>
  <si>
    <t>Сливин</t>
  </si>
  <si>
    <t>Эдуард</t>
  </si>
  <si>
    <t>1 год 5 мес</t>
  </si>
  <si>
    <t>02.10.2020 г., удовл., IV до и выше 1000В</t>
  </si>
  <si>
    <t>IV до и выше 1000В</t>
  </si>
  <si>
    <t xml:space="preserve">Юсупов </t>
  </si>
  <si>
    <t>Рафаэль</t>
  </si>
  <si>
    <t>Наильевич</t>
  </si>
  <si>
    <t>заместитель главного энергетика</t>
  </si>
  <si>
    <t>1 год 1 мес</t>
  </si>
  <si>
    <t>07.04.2022 г., удовл., IV до и выше 1000В</t>
  </si>
  <si>
    <t>Старостин</t>
  </si>
  <si>
    <t>начальник бюро обслуживания инфраструктуры</t>
  </si>
  <si>
    <t>11.08.2021 г., удовл., IV до и выше 1000В</t>
  </si>
  <si>
    <t>Слободяник</t>
  </si>
  <si>
    <t>Валентин</t>
  </si>
  <si>
    <t>Начальник бюро по обслуживанию инженерных систем и ремонту оборудования</t>
  </si>
  <si>
    <t>ООО "Лакшери Бьюти"</t>
  </si>
  <si>
    <t>Даниленко</t>
  </si>
  <si>
    <t>инженер по сервисному обслуживанию</t>
  </si>
  <si>
    <t>Скарупо</t>
  </si>
  <si>
    <t>Геннальевич</t>
  </si>
  <si>
    <t xml:space="preserve">Бородкин </t>
  </si>
  <si>
    <t xml:space="preserve">Степан </t>
  </si>
  <si>
    <t>ООО "Лента"</t>
  </si>
  <si>
    <t>Дурманов</t>
  </si>
  <si>
    <t>заместитель главного инженера</t>
  </si>
  <si>
    <t>2 мес</t>
  </si>
  <si>
    <t>вентиляция и отопление</t>
  </si>
  <si>
    <t>Загородников</t>
  </si>
  <si>
    <t>АО "ЛЕПСЕ"</t>
  </si>
  <si>
    <t>Илящат</t>
  </si>
  <si>
    <t xml:space="preserve">Дмитрий </t>
  </si>
  <si>
    <t xml:space="preserve">Михайлович </t>
  </si>
  <si>
    <t>ООО "Камелия НПП"</t>
  </si>
  <si>
    <t>Храмов</t>
  </si>
  <si>
    <t xml:space="preserve"> потребитель тепловой энергии</t>
  </si>
  <si>
    <t>ООО «СМК»</t>
  </si>
  <si>
    <t>Калиниченко</t>
  </si>
  <si>
    <t>Генеральный директор</t>
  </si>
  <si>
    <t>5,5 лет</t>
  </si>
  <si>
    <t>26.06.2023                         хорошо,                                     III гр. до 1000 В</t>
  </si>
  <si>
    <t>Сафарова</t>
  </si>
  <si>
    <t>Алена</t>
  </si>
  <si>
    <t>Помощник руководителя</t>
  </si>
  <si>
    <t>26.06.2023                         отлично,                                    III гр. до 1000 В</t>
  </si>
  <si>
    <t>ООО "УК Альтаир</t>
  </si>
  <si>
    <t>Бычков</t>
  </si>
  <si>
    <t xml:space="preserve"> 3 год</t>
  </si>
  <si>
    <t>ГБУ "Управление материально-технического, транспортного и санаторного обеспечения"</t>
  </si>
  <si>
    <t>Соков</t>
  </si>
  <si>
    <t>начальник отдела тепло-,водоснабжения и водоотведения инженерной службы</t>
  </si>
  <si>
    <t>3 года 6 месяцев</t>
  </si>
  <si>
    <t>осуществляющий контроль за эксплуатацией тепловых энергоустановок</t>
  </si>
  <si>
    <t>11.05.2022, удовл.</t>
  </si>
  <si>
    <t>Гордеев</t>
  </si>
  <si>
    <t>Кирилл</t>
  </si>
  <si>
    <t>Львович</t>
  </si>
  <si>
    <t>начальник отдела тепло-,водоснабжения и водоотведения инженерной службы "ДЦ"</t>
  </si>
  <si>
    <t>09.03.2022, отл.</t>
  </si>
  <si>
    <t>Майсейков</t>
  </si>
  <si>
    <t>заместитель начальника отдела тепло-,водоснабжения и водоотведения инженерной службы "ДЦ"</t>
  </si>
  <si>
    <t>Соловьев</t>
  </si>
  <si>
    <t>начальник инженерной службы "Р/У"</t>
  </si>
  <si>
    <t>01.06.2022, отл.</t>
  </si>
  <si>
    <t>Водянов</t>
  </si>
  <si>
    <t xml:space="preserve">Олег </t>
  </si>
  <si>
    <t>заместитель начальника инженерной службы "Р/У"</t>
  </si>
  <si>
    <t>13.07.2022, отл.</t>
  </si>
  <si>
    <t>ООО "АЛЛОРО"</t>
  </si>
  <si>
    <t>Единак</t>
  </si>
  <si>
    <t>Инженер ТО и ТР</t>
  </si>
  <si>
    <t>АО "НИИ "ПЛАТАН" С ЗАВОДОМ ПРИ НИИ"</t>
  </si>
  <si>
    <t>Филаткин</t>
  </si>
  <si>
    <t>35 лет</t>
  </si>
  <si>
    <t>23.09.2022, отл., V до и выше 1000В</t>
  </si>
  <si>
    <t xml:space="preserve">Чиликин </t>
  </si>
  <si>
    <t>Начальник отдела комплексной безопасности</t>
  </si>
  <si>
    <t>36 лет</t>
  </si>
  <si>
    <t>24.06.2022, хор, V до и выше 1000В</t>
  </si>
  <si>
    <t xml:space="preserve">Толкачева </t>
  </si>
  <si>
    <t xml:space="preserve">Алла </t>
  </si>
  <si>
    <t>Борисовна</t>
  </si>
  <si>
    <t>Начальник ООТ и ПБ</t>
  </si>
  <si>
    <t>38 лет</t>
  </si>
  <si>
    <t>МОУ СОШ № 15</t>
  </si>
  <si>
    <t>Лазуткина</t>
  </si>
  <si>
    <t>Елена</t>
  </si>
  <si>
    <t>Владимировна</t>
  </si>
  <si>
    <t>Заместитель директора по АХР</t>
  </si>
  <si>
    <t xml:space="preserve">Сидоркин </t>
  </si>
  <si>
    <t>Инженер АСУ по обслуживанию и ремонту энергетического оборудования-Стажер</t>
  </si>
  <si>
    <t xml:space="preserve">Внеочередная </t>
  </si>
  <si>
    <t>4 гр
До и выше 1000В
27.02.2023
удовл</t>
  </si>
  <si>
    <t>V  До и выше 1000 В</t>
  </si>
  <si>
    <t>МБОУ СОШ №12 с УИОП</t>
  </si>
  <si>
    <t>Аверчев</t>
  </si>
  <si>
    <t>Аркадьевич</t>
  </si>
  <si>
    <t>Зам. директора по АХР</t>
  </si>
  <si>
    <t>АО "ДЗГИ"</t>
  </si>
  <si>
    <t>Маризин</t>
  </si>
  <si>
    <t>26.09.2023, хор., IV до 1000 В</t>
  </si>
  <si>
    <t>Протвинский филиал
АО "НИИ НПО "ЛУЧ"</t>
  </si>
  <si>
    <t>Балабанов</t>
  </si>
  <si>
    <t>Артём</t>
  </si>
  <si>
    <t>начальник отдела главного энергетика</t>
  </si>
  <si>
    <t>0 месяцев</t>
  </si>
  <si>
    <t>теплоэнергетика, потребители</t>
  </si>
  <si>
    <t>вентиляция,
отопление</t>
  </si>
  <si>
    <t>административно-технический персонал с правом испытания оборудования повышенным напряжением</t>
  </si>
  <si>
    <t>03.05.2023, отлично, V
 до и выше 1000 В</t>
  </si>
  <si>
    <t>Коняев</t>
  </si>
  <si>
    <t>начальник отдела контрольно-измерительных приборов, автоматики и метрологии</t>
  </si>
  <si>
    <t>24.11.2022, удовлетв., IV до и выше 1000 В</t>
  </si>
  <si>
    <t>Проценко</t>
  </si>
  <si>
    <t>начальник участка электротехнического хозяйства</t>
  </si>
  <si>
    <t>15.02.2023, удовлетв., V до и выше 1000 В</t>
  </si>
  <si>
    <t>ООО "РемСервис"</t>
  </si>
  <si>
    <t>772147582796</t>
  </si>
  <si>
    <t>Денисовец</t>
  </si>
  <si>
    <t xml:space="preserve">Гениральный директор </t>
  </si>
  <si>
    <t>IV до  1000 В</t>
  </si>
  <si>
    <t>772592297724</t>
  </si>
  <si>
    <t>Кравченко</t>
  </si>
  <si>
    <t>Начальник строительного участка</t>
  </si>
  <si>
    <t>4 мес</t>
  </si>
  <si>
    <t>ЗАО "АСК-Сервис"</t>
  </si>
  <si>
    <t>Ануфриев</t>
  </si>
  <si>
    <t>40 лет</t>
  </si>
  <si>
    <t>21.09.2022 хорошо</t>
  </si>
  <si>
    <t>техоборудование отопление вентиляция</t>
  </si>
  <si>
    <t>ЗАО "НПФ Прорыв"</t>
  </si>
  <si>
    <t>Баландина</t>
  </si>
  <si>
    <t>Татьяна</t>
  </si>
  <si>
    <t>специалист службы качества</t>
  </si>
  <si>
    <t>28.12.2022 отл.    IV до и выше 1000 В</t>
  </si>
  <si>
    <t xml:space="preserve">Падерин </t>
  </si>
  <si>
    <t>ведущий специалист</t>
  </si>
  <si>
    <t>29 лет</t>
  </si>
  <si>
    <t>28.12.2022 отл.    V до и выше   1000 В</t>
  </si>
  <si>
    <t>Ражин</t>
  </si>
  <si>
    <t>Полыгалин</t>
  </si>
  <si>
    <t>ООО "РБК"</t>
  </si>
  <si>
    <t xml:space="preserve">5050047540 В </t>
  </si>
  <si>
    <t xml:space="preserve">Гатаулин </t>
  </si>
  <si>
    <t xml:space="preserve">Дамир </t>
  </si>
  <si>
    <t>Айдарович</t>
  </si>
  <si>
    <t>4 месяца</t>
  </si>
  <si>
    <t>II до и выше 1000В</t>
  </si>
  <si>
    <t>ООО "РЕАЛ"</t>
  </si>
  <si>
    <t xml:space="preserve">Егоров </t>
  </si>
  <si>
    <t>системный администратор</t>
  </si>
  <si>
    <t xml:space="preserve">Струговец </t>
  </si>
  <si>
    <t>заведующий хозяйством</t>
  </si>
  <si>
    <t>5 мес</t>
  </si>
  <si>
    <t xml:space="preserve">ООО «Техностром-Центр» </t>
  </si>
  <si>
    <t xml:space="preserve">Трофименко </t>
  </si>
  <si>
    <t>Механик</t>
  </si>
  <si>
    <t>11.09.2023, удовл, II до и выше 1000В</t>
  </si>
  <si>
    <t>III до и выше 1000 В</t>
  </si>
  <si>
    <t xml:space="preserve">Троян </t>
  </si>
  <si>
    <t xml:space="preserve">Юрий </t>
  </si>
  <si>
    <t>Витальевич</t>
  </si>
  <si>
    <t>Заместитель генерального директора</t>
  </si>
  <si>
    <t>27.07.2023, хор, V до и выше 1000В</t>
  </si>
  <si>
    <t>Дата проведения проверки знаний: 29.11.2023</t>
  </si>
  <si>
    <t>Морозов П. В. зал аттестации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</si>
</sst>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9]General"/>
    <numFmt numFmtId="165" formatCode="[$-F400]h:mm:ss\ AM/PM"/>
    <numFmt numFmtId="166" formatCode="h:mm;@"/>
    <numFmt numFmtId="167" formatCode="m/d/yyyy"/>
    <numFmt numFmtId="168" formatCode="000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name val="Arial"/>
      <family val="2"/>
      <charset val="204"/>
    </font>
    <font>
      <sz val="3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.5"/>
      <color rgb="FF0C0E31"/>
      <name val="Arial"/>
      <family val="2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26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6" fillId="0" borderId="0"/>
    <xf numFmtId="0" fontId="2" fillId="0" borderId="0"/>
    <xf numFmtId="0" fontId="7" fillId="0" borderId="0"/>
    <xf numFmtId="0" fontId="8" fillId="0" borderId="0"/>
    <xf numFmtId="164" fontId="9" fillId="0" borderId="0"/>
    <xf numFmtId="0" fontId="12" fillId="0" borderId="0"/>
    <xf numFmtId="0" fontId="9" fillId="0" borderId="0"/>
    <xf numFmtId="0" fontId="1" fillId="0" borderId="0"/>
  </cellStyleXfs>
  <cellXfs count="201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166" fontId="5" fillId="0" borderId="1" xfId="0" applyNumberFormat="1" applyFont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14" fontId="3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166" fontId="3" fillId="2" borderId="1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centerContinuous"/>
    </xf>
    <xf numFmtId="0" fontId="16" fillId="0" borderId="0" xfId="0" applyFont="1" applyAlignment="1">
      <alignment horizontal="centerContinuous" vertical="center"/>
    </xf>
    <xf numFmtId="14" fontId="5" fillId="0" borderId="1" xfId="0" applyNumberFormat="1" applyFont="1" applyBorder="1" applyAlignment="1">
      <alignment horizontal="center" vertical="center" wrapText="1" shrinkToFit="1"/>
    </xf>
    <xf numFmtId="0" fontId="14" fillId="2" borderId="0" xfId="0" applyFont="1" applyFill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 wrapText="1"/>
    </xf>
    <xf numFmtId="165" fontId="14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4" fontId="15" fillId="2" borderId="1" xfId="0" applyNumberFormat="1" applyFont="1" applyFill="1" applyBorder="1" applyAlignment="1">
      <alignment horizontal="center" vertical="center"/>
    </xf>
    <xf numFmtId="166" fontId="15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 wrapText="1"/>
    </xf>
    <xf numFmtId="14" fontId="17" fillId="2" borderId="0" xfId="0" applyNumberFormat="1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14" fontId="15" fillId="2" borderId="0" xfId="0" applyNumberFormat="1" applyFont="1" applyFill="1" applyAlignment="1">
      <alignment horizontal="center" vertical="center" wrapText="1"/>
    </xf>
    <xf numFmtId="0" fontId="15" fillId="2" borderId="0" xfId="0" applyFont="1" applyFill="1"/>
    <xf numFmtId="0" fontId="18" fillId="2" borderId="1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15" fillId="0" borderId="1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68" fontId="3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14" fontId="3" fillId="2" borderId="4" xfId="0" applyNumberFormat="1" applyFont="1" applyFill="1" applyBorder="1" applyAlignment="1">
      <alignment horizontal="center" vertical="center" wrapText="1"/>
    </xf>
    <xf numFmtId="166" fontId="15" fillId="2" borderId="0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3" fillId="0" borderId="1" xfId="0" quotePrefix="1" applyFont="1" applyBorder="1" applyAlignment="1">
      <alignment horizontal="center" vertical="center"/>
    </xf>
    <xf numFmtId="0" fontId="0" fillId="6" borderId="0" xfId="0" applyFill="1"/>
    <xf numFmtId="0" fontId="15" fillId="0" borderId="1" xfId="0" applyFont="1" applyBorder="1" applyAlignment="1">
      <alignment horizontal="center" vertical="center" wrapText="1" shrinkToFit="1"/>
    </xf>
    <xf numFmtId="0" fontId="0" fillId="7" borderId="0" xfId="0" applyFill="1"/>
    <xf numFmtId="0" fontId="0" fillId="8" borderId="0" xfId="0" applyFill="1"/>
    <xf numFmtId="0" fontId="3" fillId="0" borderId="1" xfId="0" quotePrefix="1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14" fontId="26" fillId="0" borderId="1" xfId="0" applyNumberFormat="1" applyFont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9" fontId="26" fillId="0" borderId="1" xfId="0" applyNumberFormat="1" applyFont="1" applyBorder="1" applyAlignment="1">
      <alignment horizontal="center" vertical="center" wrapText="1"/>
    </xf>
    <xf numFmtId="14" fontId="20" fillId="0" borderId="1" xfId="0" applyNumberFormat="1" applyFont="1" applyFill="1" applyBorder="1" applyAlignment="1">
      <alignment horizontal="center" vertical="top"/>
    </xf>
    <xf numFmtId="0" fontId="20" fillId="0" borderId="1" xfId="0" applyFont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horizontal="center" vertical="top" wrapText="1"/>
    </xf>
    <xf numFmtId="49" fontId="20" fillId="0" borderId="1" xfId="0" applyNumberFormat="1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center" vertical="top"/>
    </xf>
    <xf numFmtId="0" fontId="25" fillId="2" borderId="1" xfId="0" applyFont="1" applyFill="1" applyBorder="1" applyAlignment="1">
      <alignment horizontal="center" vertical="top" wrapText="1"/>
    </xf>
    <xf numFmtId="14" fontId="15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14" fontId="11" fillId="0" borderId="6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167" fontId="11" fillId="0" borderId="6" xfId="0" applyNumberFormat="1" applyFont="1" applyBorder="1" applyAlignment="1">
      <alignment horizontal="center" vertical="center" wrapText="1"/>
    </xf>
    <xf numFmtId="167" fontId="11" fillId="4" borderId="6" xfId="0" applyNumberFormat="1" applyFont="1" applyFill="1" applyBorder="1" applyAlignment="1">
      <alignment horizontal="center" vertical="center" wrapText="1"/>
    </xf>
    <xf numFmtId="0" fontId="11" fillId="11" borderId="6" xfId="0" applyFont="1" applyFill="1" applyBorder="1" applyAlignment="1">
      <alignment horizontal="center" vertical="center" wrapText="1"/>
    </xf>
    <xf numFmtId="49" fontId="11" fillId="4" borderId="6" xfId="0" applyNumberFormat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167" fontId="11" fillId="0" borderId="7" xfId="0" applyNumberFormat="1" applyFont="1" applyBorder="1" applyAlignment="1">
      <alignment horizontal="center" vertical="center" wrapText="1"/>
    </xf>
    <xf numFmtId="0" fontId="11" fillId="11" borderId="6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1" fillId="4" borderId="6" xfId="0" applyFont="1" applyFill="1" applyBorder="1" applyAlignment="1">
      <alignment horizontal="center" vertical="center" wrapText="1"/>
    </xf>
    <xf numFmtId="167" fontId="11" fillId="0" borderId="6" xfId="0" applyNumberFormat="1" applyFont="1" applyBorder="1" applyAlignment="1">
      <alignment horizontal="center" vertical="center"/>
    </xf>
    <xf numFmtId="164" fontId="19" fillId="0" borderId="0" xfId="5" applyFont="1" applyFill="1" applyAlignment="1">
      <alignment horizontal="center" vertical="center"/>
    </xf>
    <xf numFmtId="164" fontId="19" fillId="0" borderId="8" xfId="5" applyFont="1" applyFill="1" applyBorder="1" applyAlignment="1">
      <alignment horizontal="center" vertical="center" wrapText="1"/>
    </xf>
    <xf numFmtId="14" fontId="19" fillId="0" borderId="8" xfId="5" applyNumberFormat="1" applyFont="1" applyFill="1" applyBorder="1" applyAlignment="1">
      <alignment horizontal="center" vertical="center" wrapText="1"/>
    </xf>
    <xf numFmtId="164" fontId="19" fillId="0" borderId="8" xfId="5" applyFont="1" applyFill="1" applyBorder="1" applyAlignment="1">
      <alignment horizontal="center" vertical="center"/>
    </xf>
    <xf numFmtId="164" fontId="19" fillId="12" borderId="8" xfId="5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4" fontId="24" fillId="0" borderId="1" xfId="0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14" fontId="24" fillId="0" borderId="1" xfId="0" applyNumberFormat="1" applyFont="1" applyBorder="1" applyAlignment="1">
      <alignment vertical="center"/>
    </xf>
    <xf numFmtId="14" fontId="24" fillId="0" borderId="1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66" fontId="15" fillId="2" borderId="3" xfId="0" applyNumberFormat="1" applyFont="1" applyFill="1" applyBorder="1" applyAlignment="1">
      <alignment horizontal="center" vertical="center" wrapText="1"/>
    </xf>
    <xf numFmtId="14" fontId="15" fillId="2" borderId="5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19" fillId="3" borderId="1" xfId="0" applyNumberFormat="1" applyFont="1" applyFill="1" applyBorder="1" applyAlignment="1">
      <alignment horizontal="left" vertical="top" wrapText="1"/>
    </xf>
    <xf numFmtId="0" fontId="3" fillId="5" borderId="1" xfId="0" applyFont="1" applyFill="1" applyBorder="1"/>
    <xf numFmtId="0" fontId="3" fillId="0" borderId="1" xfId="0" applyFont="1" applyFill="1" applyBorder="1"/>
    <xf numFmtId="0" fontId="19" fillId="6" borderId="1" xfId="0" applyNumberFormat="1" applyFont="1" applyFill="1" applyBorder="1" applyAlignment="1">
      <alignment horizontal="left" vertical="top" wrapText="1"/>
    </xf>
    <xf numFmtId="0" fontId="19" fillId="7" borderId="1" xfId="0" applyNumberFormat="1" applyFont="1" applyFill="1" applyBorder="1" applyAlignment="1">
      <alignment horizontal="left" vertical="top" wrapText="1"/>
    </xf>
    <xf numFmtId="0" fontId="19" fillId="8" borderId="1" xfId="0" applyNumberFormat="1" applyFont="1" applyFill="1" applyBorder="1" applyAlignment="1">
      <alignment horizontal="left" vertical="top" wrapText="1"/>
    </xf>
    <xf numFmtId="0" fontId="30" fillId="0" borderId="9" xfId="0" applyFont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/>
    </xf>
    <xf numFmtId="168" fontId="3" fillId="0" borderId="1" xfId="0" applyNumberFormat="1" applyFont="1" applyBorder="1"/>
    <xf numFmtId="168" fontId="3" fillId="0" borderId="1" xfId="0" quotePrefix="1" applyNumberFormat="1" applyFont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left" vertical="top" wrapText="1"/>
    </xf>
    <xf numFmtId="14" fontId="15" fillId="0" borderId="1" xfId="0" applyNumberFormat="1" applyFont="1" applyFill="1" applyBorder="1" applyAlignment="1">
      <alignment horizontal="center" vertical="center"/>
    </xf>
    <xf numFmtId="166" fontId="1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168" fontId="3" fillId="0" borderId="1" xfId="0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14" fontId="3" fillId="0" borderId="9" xfId="0" applyNumberFormat="1" applyFont="1" applyBorder="1" applyAlignment="1">
      <alignment horizontal="center" vertical="center"/>
    </xf>
    <xf numFmtId="14" fontId="3" fillId="0" borderId="9" xfId="0" applyNumberFormat="1" applyFont="1" applyBorder="1" applyAlignment="1">
      <alignment horizontal="center" vertical="center" wrapText="1"/>
    </xf>
    <xf numFmtId="14" fontId="3" fillId="0" borderId="9" xfId="0" applyNumberFormat="1" applyFont="1" applyBorder="1" applyAlignment="1">
      <alignment vertical="center"/>
    </xf>
    <xf numFmtId="168" fontId="11" fillId="0" borderId="6" xfId="0" applyNumberFormat="1" applyFont="1" applyBorder="1" applyAlignment="1">
      <alignment horizontal="center" vertical="center" wrapTex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F0066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82"/>
  <sheetViews>
    <sheetView topLeftCell="B1" zoomScale="55" zoomScaleNormal="55" zoomScaleSheetLayoutView="70" workbookViewId="0">
      <pane ySplit="3" topLeftCell="A7" activePane="bottomLeft" state="frozen"/>
      <selection activeCell="B1" sqref="B1"/>
      <selection pane="bottomLeft" activeCell="G6" sqref="G6"/>
    </sheetView>
  </sheetViews>
  <sheetFormatPr defaultColWidth="9.140625" defaultRowHeight="60" customHeight="1" x14ac:dyDescent="0.25"/>
  <cols>
    <col min="1" max="1" width="6.28515625" style="59" hidden="1" customWidth="1"/>
    <col min="2" max="2" width="5.5703125" style="59" customWidth="1"/>
    <col min="3" max="3" width="0.140625" style="58" hidden="1" customWidth="1"/>
    <col min="4" max="4" width="15.5703125" style="58" hidden="1" customWidth="1"/>
    <col min="5" max="5" width="26.5703125" style="59" customWidth="1"/>
    <col min="6" max="6" width="23.5703125" style="59" customWidth="1"/>
    <col min="7" max="7" width="16" style="59" bestFit="1" customWidth="1"/>
    <col min="8" max="8" width="15.140625" style="59" customWidth="1"/>
    <col min="9" max="9" width="18.28515625" style="59" customWidth="1"/>
    <col min="10" max="10" width="15.28515625" style="60" customWidth="1"/>
    <col min="11" max="12" width="20.140625" style="63" customWidth="1"/>
    <col min="13" max="13" width="17" style="59" customWidth="1"/>
    <col min="14" max="14" width="18.140625" style="59" customWidth="1"/>
    <col min="15" max="15" width="16.42578125" style="59" customWidth="1"/>
    <col min="16" max="16" width="19.42578125" style="63" customWidth="1"/>
    <col min="17" max="17" width="18" style="59" customWidth="1"/>
    <col min="18" max="18" width="20.7109375" style="61" customWidth="1"/>
    <col min="19" max="19" width="27.28515625" style="59" bestFit="1" customWidth="1"/>
    <col min="20" max="20" width="29.5703125" style="59" customWidth="1"/>
    <col min="21" max="21" width="14.42578125" style="52" bestFit="1" customWidth="1"/>
    <col min="22" max="22" width="12.28515625" style="53" bestFit="1" customWidth="1"/>
    <col min="23" max="23" width="21.7109375" style="59" customWidth="1"/>
    <col min="24" max="24" width="8.7109375" style="64" bestFit="1" customWidth="1"/>
    <col min="25" max="25" width="39.85546875" style="59" bestFit="1" customWidth="1"/>
    <col min="26" max="26" width="14.85546875" style="59" bestFit="1" customWidth="1"/>
    <col min="27" max="27" width="9.140625" style="59"/>
    <col min="28" max="28" width="12.42578125" style="59" bestFit="1" customWidth="1"/>
    <col min="29" max="29" width="10.7109375" style="59" bestFit="1" customWidth="1"/>
    <col min="30" max="30" width="9.28515625" style="59" bestFit="1" customWidth="1"/>
    <col min="31" max="16384" width="9.140625" style="59"/>
  </cols>
  <sheetData>
    <row r="1" spans="1:61" s="58" customFormat="1" ht="60" customHeight="1" x14ac:dyDescent="0.25">
      <c r="J1" s="60"/>
      <c r="R1" s="61"/>
      <c r="U1" s="50"/>
      <c r="V1" s="50"/>
    </row>
    <row r="2" spans="1:61" ht="60" customHeight="1" x14ac:dyDescent="0.25">
      <c r="B2" s="54" t="s">
        <v>5</v>
      </c>
      <c r="C2" s="54"/>
      <c r="D2" s="54" t="s">
        <v>42</v>
      </c>
      <c r="E2" s="54" t="s">
        <v>4</v>
      </c>
      <c r="F2" s="54" t="s">
        <v>0</v>
      </c>
      <c r="G2" s="54" t="s">
        <v>1</v>
      </c>
      <c r="H2" s="54" t="s">
        <v>2</v>
      </c>
      <c r="I2" s="54" t="s">
        <v>3</v>
      </c>
      <c r="J2" s="54" t="s">
        <v>6</v>
      </c>
      <c r="K2" s="54" t="s">
        <v>7</v>
      </c>
      <c r="L2" s="54" t="s">
        <v>8</v>
      </c>
      <c r="M2" s="54" t="s">
        <v>9</v>
      </c>
      <c r="N2" s="54" t="s">
        <v>16</v>
      </c>
      <c r="O2" s="54" t="s">
        <v>26</v>
      </c>
      <c r="P2" s="54" t="s">
        <v>28</v>
      </c>
      <c r="Q2" s="54" t="s">
        <v>12</v>
      </c>
      <c r="R2" s="62" t="s">
        <v>61</v>
      </c>
      <c r="S2" s="54" t="s">
        <v>10</v>
      </c>
      <c r="T2" s="54" t="s">
        <v>45</v>
      </c>
      <c r="U2" s="51" t="s">
        <v>13</v>
      </c>
      <c r="V2" s="51" t="s">
        <v>14</v>
      </c>
      <c r="W2" s="54"/>
      <c r="X2" s="59"/>
    </row>
    <row r="3" spans="1:61" ht="18.75" x14ac:dyDescent="0.25">
      <c r="B3" s="85"/>
      <c r="C3" s="85"/>
      <c r="D3" s="85"/>
      <c r="E3" s="66"/>
      <c r="F3" s="66"/>
      <c r="G3" s="66"/>
      <c r="H3" s="85"/>
      <c r="I3" s="85"/>
      <c r="J3" s="66"/>
      <c r="K3" s="66"/>
      <c r="L3" s="66"/>
      <c r="M3" s="85"/>
      <c r="N3" s="85"/>
      <c r="O3" s="66"/>
      <c r="P3" s="85"/>
      <c r="Q3" s="85"/>
      <c r="R3" s="86"/>
      <c r="S3" s="85"/>
      <c r="T3" s="85"/>
      <c r="U3" s="87"/>
      <c r="V3" s="87"/>
      <c r="W3" s="85"/>
      <c r="X3" s="59"/>
    </row>
    <row r="4" spans="1:61" s="109" customFormat="1" ht="47.25" x14ac:dyDescent="0.25">
      <c r="A4" s="75"/>
      <c r="B4" s="71">
        <v>1</v>
      </c>
      <c r="C4" s="179"/>
      <c r="D4" s="179"/>
      <c r="E4" s="72" t="s">
        <v>176</v>
      </c>
      <c r="F4" s="185">
        <v>5001075449</v>
      </c>
      <c r="G4" s="186" t="s">
        <v>177</v>
      </c>
      <c r="H4" s="186" t="s">
        <v>164</v>
      </c>
      <c r="I4" s="187" t="s">
        <v>33</v>
      </c>
      <c r="J4" s="79">
        <v>32064</v>
      </c>
      <c r="K4" s="4" t="s">
        <v>178</v>
      </c>
      <c r="L4" s="72" t="s">
        <v>87</v>
      </c>
      <c r="M4" s="4" t="s">
        <v>32</v>
      </c>
      <c r="N4" s="4" t="s">
        <v>179</v>
      </c>
      <c r="O4" s="72" t="s">
        <v>72</v>
      </c>
      <c r="P4" s="76" t="s">
        <v>80</v>
      </c>
      <c r="Q4" s="72" t="s">
        <v>76</v>
      </c>
      <c r="R4" s="71" t="s">
        <v>67</v>
      </c>
      <c r="S4" s="55" t="s">
        <v>90</v>
      </c>
      <c r="T4" s="83"/>
      <c r="U4" s="56">
        <v>45257</v>
      </c>
      <c r="V4" s="57">
        <v>0.375</v>
      </c>
      <c r="W4" s="180"/>
      <c r="X4" s="181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</row>
    <row r="5" spans="1:61" s="109" customFormat="1" ht="47.25" x14ac:dyDescent="0.25">
      <c r="A5" s="75"/>
      <c r="B5" s="71">
        <v>2</v>
      </c>
      <c r="C5" s="179"/>
      <c r="D5" s="179"/>
      <c r="E5" s="72" t="s">
        <v>176</v>
      </c>
      <c r="F5" s="83">
        <v>5001075449</v>
      </c>
      <c r="G5" s="83" t="s">
        <v>180</v>
      </c>
      <c r="H5" s="83" t="s">
        <v>181</v>
      </c>
      <c r="I5" s="83" t="s">
        <v>163</v>
      </c>
      <c r="J5" s="79">
        <v>31789</v>
      </c>
      <c r="K5" s="4" t="s">
        <v>178</v>
      </c>
      <c r="L5" s="72" t="s">
        <v>168</v>
      </c>
      <c r="M5" s="4" t="s">
        <v>32</v>
      </c>
      <c r="N5" s="4" t="s">
        <v>179</v>
      </c>
      <c r="O5" s="72" t="s">
        <v>72</v>
      </c>
      <c r="P5" s="90" t="s">
        <v>80</v>
      </c>
      <c r="Q5" s="72" t="s">
        <v>76</v>
      </c>
      <c r="R5" s="72" t="s">
        <v>67</v>
      </c>
      <c r="S5" s="55" t="s">
        <v>90</v>
      </c>
      <c r="T5" s="83"/>
      <c r="U5" s="56">
        <v>45257</v>
      </c>
      <c r="V5" s="57">
        <v>0.375</v>
      </c>
      <c r="W5" s="180"/>
      <c r="X5" s="181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</row>
    <row r="6" spans="1:61" s="109" customFormat="1" ht="94.5" x14ac:dyDescent="0.25">
      <c r="A6" s="75"/>
      <c r="B6" s="71">
        <v>3</v>
      </c>
      <c r="C6" s="179"/>
      <c r="D6" s="179"/>
      <c r="E6" s="72" t="s">
        <v>182</v>
      </c>
      <c r="F6" s="83">
        <v>5001091313</v>
      </c>
      <c r="G6" s="83" t="s">
        <v>183</v>
      </c>
      <c r="H6" s="83" t="s">
        <v>184</v>
      </c>
      <c r="I6" s="83" t="s">
        <v>185</v>
      </c>
      <c r="J6" s="79">
        <v>34632</v>
      </c>
      <c r="K6" s="4" t="s">
        <v>186</v>
      </c>
      <c r="L6" s="72" t="s">
        <v>82</v>
      </c>
      <c r="M6" s="4" t="s">
        <v>32</v>
      </c>
      <c r="N6" s="4" t="s">
        <v>173</v>
      </c>
      <c r="O6" s="4" t="s">
        <v>72</v>
      </c>
      <c r="P6" s="76" t="s">
        <v>187</v>
      </c>
      <c r="Q6" s="72" t="s">
        <v>76</v>
      </c>
      <c r="R6" s="72" t="s">
        <v>188</v>
      </c>
      <c r="S6" s="55" t="s">
        <v>90</v>
      </c>
      <c r="T6" s="83"/>
      <c r="U6" s="56">
        <v>45257</v>
      </c>
      <c r="V6" s="57">
        <v>0.375</v>
      </c>
      <c r="W6" s="72" t="s">
        <v>77</v>
      </c>
      <c r="X6" s="181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</row>
    <row r="7" spans="1:61" s="109" customFormat="1" ht="94.5" x14ac:dyDescent="0.25">
      <c r="A7" s="75"/>
      <c r="B7" s="71">
        <v>4</v>
      </c>
      <c r="C7" s="179"/>
      <c r="D7" s="179"/>
      <c r="E7" s="72" t="s">
        <v>189</v>
      </c>
      <c r="F7" s="83">
        <v>5001070360</v>
      </c>
      <c r="G7" s="83" t="s">
        <v>183</v>
      </c>
      <c r="H7" s="83" t="s">
        <v>184</v>
      </c>
      <c r="I7" s="83" t="s">
        <v>185</v>
      </c>
      <c r="J7" s="79">
        <v>34632</v>
      </c>
      <c r="K7" s="4" t="s">
        <v>186</v>
      </c>
      <c r="L7" s="72" t="s">
        <v>82</v>
      </c>
      <c r="M7" s="4" t="s">
        <v>32</v>
      </c>
      <c r="N7" s="4" t="s">
        <v>173</v>
      </c>
      <c r="O7" s="72" t="s">
        <v>72</v>
      </c>
      <c r="P7" s="76" t="s">
        <v>187</v>
      </c>
      <c r="Q7" s="72" t="s">
        <v>76</v>
      </c>
      <c r="R7" s="72" t="s">
        <v>188</v>
      </c>
      <c r="S7" s="55" t="s">
        <v>90</v>
      </c>
      <c r="T7" s="83"/>
      <c r="U7" s="56">
        <v>45257</v>
      </c>
      <c r="V7" s="57">
        <v>0.375</v>
      </c>
      <c r="W7" s="180"/>
      <c r="X7" s="181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</row>
    <row r="8" spans="1:61" s="109" customFormat="1" ht="47.25" x14ac:dyDescent="0.25">
      <c r="A8" s="75"/>
      <c r="B8" s="71">
        <v>5</v>
      </c>
      <c r="C8" s="179"/>
      <c r="D8" s="179"/>
      <c r="E8" s="185" t="s">
        <v>190</v>
      </c>
      <c r="F8" s="83">
        <v>7718173605</v>
      </c>
      <c r="G8" s="83" t="s">
        <v>191</v>
      </c>
      <c r="H8" s="83" t="s">
        <v>192</v>
      </c>
      <c r="I8" s="83" t="s">
        <v>193</v>
      </c>
      <c r="J8" s="79">
        <v>24695</v>
      </c>
      <c r="K8" s="4" t="s">
        <v>194</v>
      </c>
      <c r="L8" s="72" t="s">
        <v>195</v>
      </c>
      <c r="M8" s="4" t="s">
        <v>27</v>
      </c>
      <c r="N8" s="4" t="s">
        <v>71</v>
      </c>
      <c r="O8" s="72" t="s">
        <v>196</v>
      </c>
      <c r="P8" s="76" t="s">
        <v>80</v>
      </c>
      <c r="Q8" s="72" t="s">
        <v>76</v>
      </c>
      <c r="R8" s="72" t="s">
        <v>68</v>
      </c>
      <c r="S8" s="55" t="s">
        <v>90</v>
      </c>
      <c r="T8" s="83"/>
      <c r="U8" s="56">
        <v>45257</v>
      </c>
      <c r="V8" s="57">
        <v>0.375</v>
      </c>
      <c r="W8" s="180"/>
      <c r="X8" s="181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</row>
    <row r="9" spans="1:61" s="109" customFormat="1" ht="47.25" x14ac:dyDescent="0.25">
      <c r="A9" s="75"/>
      <c r="B9" s="71">
        <v>6</v>
      </c>
      <c r="C9" s="179"/>
      <c r="D9" s="179"/>
      <c r="E9" s="185" t="s">
        <v>197</v>
      </c>
      <c r="F9" s="83" t="s">
        <v>198</v>
      </c>
      <c r="G9" s="83" t="s">
        <v>199</v>
      </c>
      <c r="H9" s="83" t="s">
        <v>95</v>
      </c>
      <c r="I9" s="83" t="s">
        <v>200</v>
      </c>
      <c r="J9" s="79">
        <v>30440</v>
      </c>
      <c r="K9" s="4" t="s">
        <v>201</v>
      </c>
      <c r="L9" s="72" t="s">
        <v>82</v>
      </c>
      <c r="M9" s="4" t="s">
        <v>202</v>
      </c>
      <c r="N9" s="4" t="s">
        <v>172</v>
      </c>
      <c r="O9" s="4"/>
      <c r="P9" s="90" t="s">
        <v>75</v>
      </c>
      <c r="Q9" s="72" t="s">
        <v>76</v>
      </c>
      <c r="R9" s="72" t="s">
        <v>67</v>
      </c>
      <c r="S9" s="55" t="s">
        <v>90</v>
      </c>
      <c r="T9" s="83"/>
      <c r="U9" s="56">
        <v>45257</v>
      </c>
      <c r="V9" s="108">
        <v>0.375</v>
      </c>
      <c r="W9" s="180"/>
      <c r="X9" s="181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</row>
    <row r="10" spans="1:61" s="109" customFormat="1" ht="47.25" x14ac:dyDescent="0.25">
      <c r="A10" s="75"/>
      <c r="B10" s="71">
        <v>7</v>
      </c>
      <c r="C10" s="179"/>
      <c r="D10" s="179"/>
      <c r="E10" s="185" t="s">
        <v>197</v>
      </c>
      <c r="F10" s="83" t="s">
        <v>198</v>
      </c>
      <c r="G10" s="83" t="s">
        <v>203</v>
      </c>
      <c r="H10" s="83" t="s">
        <v>204</v>
      </c>
      <c r="I10" s="83" t="s">
        <v>39</v>
      </c>
      <c r="J10" s="79">
        <v>31581</v>
      </c>
      <c r="K10" s="4" t="s">
        <v>205</v>
      </c>
      <c r="L10" s="72" t="s">
        <v>81</v>
      </c>
      <c r="M10" s="4" t="s">
        <v>202</v>
      </c>
      <c r="N10" s="4" t="s">
        <v>206</v>
      </c>
      <c r="O10" s="72"/>
      <c r="P10" s="76" t="s">
        <v>75</v>
      </c>
      <c r="Q10" s="72" t="s">
        <v>76</v>
      </c>
      <c r="R10" s="72" t="s">
        <v>67</v>
      </c>
      <c r="S10" s="55" t="s">
        <v>90</v>
      </c>
      <c r="T10" s="83"/>
      <c r="U10" s="56">
        <v>45257</v>
      </c>
      <c r="V10" s="108">
        <v>0.375</v>
      </c>
      <c r="W10" s="180"/>
      <c r="X10" s="181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</row>
    <row r="11" spans="1:61" s="109" customFormat="1" ht="47.25" x14ac:dyDescent="0.25">
      <c r="A11" s="75"/>
      <c r="B11" s="71">
        <v>8</v>
      </c>
      <c r="C11" s="179"/>
      <c r="D11" s="179"/>
      <c r="E11" s="185" t="s">
        <v>197</v>
      </c>
      <c r="F11" s="83" t="s">
        <v>198</v>
      </c>
      <c r="G11" s="83" t="s">
        <v>207</v>
      </c>
      <c r="H11" s="83" t="s">
        <v>29</v>
      </c>
      <c r="I11" s="83" t="s">
        <v>175</v>
      </c>
      <c r="J11" s="79">
        <v>27860</v>
      </c>
      <c r="K11" s="4" t="s">
        <v>205</v>
      </c>
      <c r="L11" s="72" t="s">
        <v>81</v>
      </c>
      <c r="M11" s="4" t="s">
        <v>202</v>
      </c>
      <c r="N11" s="4" t="s">
        <v>206</v>
      </c>
      <c r="O11" s="72"/>
      <c r="P11" s="76" t="s">
        <v>75</v>
      </c>
      <c r="Q11" s="72" t="s">
        <v>76</v>
      </c>
      <c r="R11" s="72" t="s">
        <v>67</v>
      </c>
      <c r="S11" s="55" t="s">
        <v>90</v>
      </c>
      <c r="T11" s="83"/>
      <c r="U11" s="56">
        <v>45257</v>
      </c>
      <c r="V11" s="57">
        <v>0.375</v>
      </c>
      <c r="W11" s="180"/>
      <c r="X11" s="181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</row>
    <row r="12" spans="1:61" s="109" customFormat="1" ht="47.25" x14ac:dyDescent="0.25">
      <c r="A12" s="75"/>
      <c r="B12" s="71">
        <v>9</v>
      </c>
      <c r="C12" s="179"/>
      <c r="D12" s="179"/>
      <c r="E12" s="185" t="s">
        <v>197</v>
      </c>
      <c r="F12" s="83" t="s">
        <v>198</v>
      </c>
      <c r="G12" s="83" t="s">
        <v>208</v>
      </c>
      <c r="H12" s="83" t="s">
        <v>209</v>
      </c>
      <c r="I12" s="83" t="s">
        <v>31</v>
      </c>
      <c r="J12" s="79">
        <v>30483</v>
      </c>
      <c r="K12" s="4" t="s">
        <v>205</v>
      </c>
      <c r="L12" s="72" t="s">
        <v>81</v>
      </c>
      <c r="M12" s="4" t="s">
        <v>202</v>
      </c>
      <c r="N12" s="4" t="s">
        <v>206</v>
      </c>
      <c r="O12" s="4"/>
      <c r="P12" s="90" t="s">
        <v>75</v>
      </c>
      <c r="Q12" s="72" t="s">
        <v>76</v>
      </c>
      <c r="R12" s="72" t="s">
        <v>67</v>
      </c>
      <c r="S12" s="55" t="s">
        <v>90</v>
      </c>
      <c r="T12" s="83"/>
      <c r="U12" s="56">
        <v>45257</v>
      </c>
      <c r="V12" s="57">
        <v>0.375</v>
      </c>
      <c r="W12" s="180"/>
      <c r="X12" s="181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</row>
    <row r="13" spans="1:61" s="109" customFormat="1" ht="47.25" x14ac:dyDescent="0.25">
      <c r="A13" s="75"/>
      <c r="B13" s="71">
        <v>10</v>
      </c>
      <c r="C13" s="179"/>
      <c r="D13" s="179"/>
      <c r="E13" s="185" t="s">
        <v>197</v>
      </c>
      <c r="F13" s="83" t="s">
        <v>198</v>
      </c>
      <c r="G13" s="83" t="s">
        <v>210</v>
      </c>
      <c r="H13" s="83" t="s">
        <v>211</v>
      </c>
      <c r="I13" s="83" t="s">
        <v>212</v>
      </c>
      <c r="J13" s="79">
        <v>31128</v>
      </c>
      <c r="K13" s="4" t="s">
        <v>213</v>
      </c>
      <c r="L13" s="72" t="s">
        <v>82</v>
      </c>
      <c r="M13" s="4" t="s">
        <v>202</v>
      </c>
      <c r="N13" s="4" t="s">
        <v>206</v>
      </c>
      <c r="O13" s="4"/>
      <c r="P13" s="90" t="s">
        <v>75</v>
      </c>
      <c r="Q13" s="72" t="s">
        <v>76</v>
      </c>
      <c r="R13" s="72" t="s">
        <v>67</v>
      </c>
      <c r="S13" s="55" t="s">
        <v>90</v>
      </c>
      <c r="T13" s="83"/>
      <c r="U13" s="56">
        <v>45257</v>
      </c>
      <c r="V13" s="57">
        <v>0.375</v>
      </c>
      <c r="W13" s="180"/>
      <c r="X13" s="181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</row>
    <row r="14" spans="1:61" s="109" customFormat="1" ht="47.25" x14ac:dyDescent="0.25">
      <c r="A14" s="75"/>
      <c r="B14" s="71">
        <v>11</v>
      </c>
      <c r="C14" s="179"/>
      <c r="D14" s="179"/>
      <c r="E14" s="185" t="s">
        <v>214</v>
      </c>
      <c r="F14" s="83">
        <v>5050115503</v>
      </c>
      <c r="G14" s="83" t="s">
        <v>215</v>
      </c>
      <c r="H14" s="83" t="s">
        <v>216</v>
      </c>
      <c r="I14" s="83" t="s">
        <v>31</v>
      </c>
      <c r="J14" s="79">
        <v>32229</v>
      </c>
      <c r="K14" s="4" t="s">
        <v>217</v>
      </c>
      <c r="L14" s="72" t="s">
        <v>83</v>
      </c>
      <c r="M14" s="4" t="s">
        <v>30</v>
      </c>
      <c r="N14" s="4" t="s">
        <v>71</v>
      </c>
      <c r="O14" s="4" t="s">
        <v>218</v>
      </c>
      <c r="P14" s="90" t="s">
        <v>75</v>
      </c>
      <c r="Q14" s="72" t="s">
        <v>76</v>
      </c>
      <c r="R14" s="72" t="s">
        <v>219</v>
      </c>
      <c r="S14" s="55" t="s">
        <v>90</v>
      </c>
      <c r="T14" s="83"/>
      <c r="U14" s="56">
        <v>45257</v>
      </c>
      <c r="V14" s="57">
        <v>0.375</v>
      </c>
      <c r="W14" s="180"/>
      <c r="X14" s="181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</row>
    <row r="15" spans="1:61" s="109" customFormat="1" ht="63" x14ac:dyDescent="0.25">
      <c r="A15" s="75"/>
      <c r="B15" s="71">
        <v>12</v>
      </c>
      <c r="C15" s="179"/>
      <c r="D15" s="179"/>
      <c r="E15" s="185" t="s">
        <v>220</v>
      </c>
      <c r="F15" s="83">
        <v>5031003120</v>
      </c>
      <c r="G15" s="83" t="s">
        <v>221</v>
      </c>
      <c r="H15" s="83" t="s">
        <v>222</v>
      </c>
      <c r="I15" s="83" t="s">
        <v>223</v>
      </c>
      <c r="J15" s="79">
        <v>22781</v>
      </c>
      <c r="K15" s="4" t="s">
        <v>224</v>
      </c>
      <c r="L15" s="72" t="s">
        <v>225</v>
      </c>
      <c r="M15" s="4" t="s">
        <v>32</v>
      </c>
      <c r="N15" s="4" t="s">
        <v>226</v>
      </c>
      <c r="O15" s="4"/>
      <c r="P15" s="76" t="s">
        <v>227</v>
      </c>
      <c r="Q15" s="72" t="s">
        <v>167</v>
      </c>
      <c r="R15" s="72" t="s">
        <v>228</v>
      </c>
      <c r="S15" s="55" t="s">
        <v>90</v>
      </c>
      <c r="T15" s="83"/>
      <c r="U15" s="56">
        <v>45257</v>
      </c>
      <c r="V15" s="57">
        <v>0.375</v>
      </c>
      <c r="W15" s="180"/>
      <c r="X15" s="181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</row>
    <row r="16" spans="1:61" s="109" customFormat="1" ht="47.25" x14ac:dyDescent="0.25">
      <c r="A16" s="75"/>
      <c r="B16" s="71">
        <v>13</v>
      </c>
      <c r="C16" s="179"/>
      <c r="D16" s="179"/>
      <c r="E16" s="185" t="s">
        <v>169</v>
      </c>
      <c r="F16" s="83">
        <v>7714280645</v>
      </c>
      <c r="G16" s="83" t="s">
        <v>170</v>
      </c>
      <c r="H16" s="83" t="s">
        <v>74</v>
      </c>
      <c r="I16" s="83" t="s">
        <v>34</v>
      </c>
      <c r="J16" s="79">
        <v>19879</v>
      </c>
      <c r="K16" s="4" t="s">
        <v>121</v>
      </c>
      <c r="L16" s="72" t="s">
        <v>165</v>
      </c>
      <c r="M16" s="4" t="s">
        <v>30</v>
      </c>
      <c r="N16" s="4" t="s">
        <v>71</v>
      </c>
      <c r="O16" s="72" t="s">
        <v>171</v>
      </c>
      <c r="P16" s="76" t="s">
        <v>75</v>
      </c>
      <c r="Q16" s="72" t="s">
        <v>76</v>
      </c>
      <c r="R16" s="72" t="s">
        <v>69</v>
      </c>
      <c r="S16" s="55" t="s">
        <v>90</v>
      </c>
      <c r="T16" s="83"/>
      <c r="U16" s="56">
        <v>45257</v>
      </c>
      <c r="V16" s="108">
        <v>0.375</v>
      </c>
      <c r="W16" s="180"/>
      <c r="X16" s="181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</row>
    <row r="17" spans="1:61" s="109" customFormat="1" ht="47.25" x14ac:dyDescent="0.25">
      <c r="A17" s="75"/>
      <c r="B17" s="71">
        <v>14</v>
      </c>
      <c r="C17" s="179"/>
      <c r="D17" s="179"/>
      <c r="E17" s="185" t="s">
        <v>229</v>
      </c>
      <c r="F17" s="188">
        <v>5026001223</v>
      </c>
      <c r="G17" s="83" t="s">
        <v>230</v>
      </c>
      <c r="H17" s="83" t="s">
        <v>231</v>
      </c>
      <c r="I17" s="83" t="s">
        <v>166</v>
      </c>
      <c r="J17" s="79">
        <v>32376</v>
      </c>
      <c r="K17" s="4" t="s">
        <v>70</v>
      </c>
      <c r="L17" s="72" t="s">
        <v>78</v>
      </c>
      <c r="M17" s="4" t="s">
        <v>30</v>
      </c>
      <c r="N17" s="4" t="s">
        <v>71</v>
      </c>
      <c r="O17" s="72" t="s">
        <v>232</v>
      </c>
      <c r="P17" s="76" t="s">
        <v>75</v>
      </c>
      <c r="Q17" s="72" t="s">
        <v>76</v>
      </c>
      <c r="R17" s="71" t="s">
        <v>68</v>
      </c>
      <c r="S17" s="55" t="s">
        <v>90</v>
      </c>
      <c r="T17" s="83"/>
      <c r="U17" s="56">
        <v>45257</v>
      </c>
      <c r="V17" s="57">
        <v>0.375</v>
      </c>
      <c r="W17" s="180"/>
      <c r="X17" s="181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</row>
    <row r="18" spans="1:61" s="109" customFormat="1" ht="47.25" x14ac:dyDescent="0.25">
      <c r="A18" s="75"/>
      <c r="B18" s="71">
        <v>15</v>
      </c>
      <c r="C18" s="179"/>
      <c r="D18" s="179"/>
      <c r="E18" s="185" t="s">
        <v>229</v>
      </c>
      <c r="F18" s="188">
        <v>5026001223</v>
      </c>
      <c r="G18" s="83" t="s">
        <v>233</v>
      </c>
      <c r="H18" s="83" t="s">
        <v>74</v>
      </c>
      <c r="I18" s="83" t="s">
        <v>88</v>
      </c>
      <c r="J18" s="79">
        <v>23079</v>
      </c>
      <c r="K18" s="4" t="s">
        <v>234</v>
      </c>
      <c r="L18" s="72" t="s">
        <v>81</v>
      </c>
      <c r="M18" s="4" t="s">
        <v>32</v>
      </c>
      <c r="N18" s="4" t="s">
        <v>71</v>
      </c>
      <c r="O18" s="72"/>
      <c r="P18" s="76" t="s">
        <v>75</v>
      </c>
      <c r="Q18" s="72" t="s">
        <v>76</v>
      </c>
      <c r="R18" s="71" t="s">
        <v>235</v>
      </c>
      <c r="S18" s="55" t="s">
        <v>90</v>
      </c>
      <c r="T18" s="83"/>
      <c r="U18" s="56">
        <v>45257</v>
      </c>
      <c r="V18" s="57">
        <v>0.375</v>
      </c>
      <c r="W18" s="180"/>
      <c r="X18" s="181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</row>
    <row r="19" spans="1:61" s="109" customFormat="1" ht="47.25" x14ac:dyDescent="0.25">
      <c r="A19" s="75"/>
      <c r="B19" s="71">
        <v>16</v>
      </c>
      <c r="C19" s="179"/>
      <c r="D19" s="179"/>
      <c r="E19" s="185" t="s">
        <v>229</v>
      </c>
      <c r="F19" s="188">
        <v>5026001223</v>
      </c>
      <c r="G19" s="83" t="s">
        <v>236</v>
      </c>
      <c r="H19" s="83" t="s">
        <v>237</v>
      </c>
      <c r="I19" s="83" t="s">
        <v>238</v>
      </c>
      <c r="J19" s="79">
        <v>35968</v>
      </c>
      <c r="K19" s="4" t="s">
        <v>239</v>
      </c>
      <c r="L19" s="72" t="s">
        <v>240</v>
      </c>
      <c r="M19" s="4" t="s">
        <v>32</v>
      </c>
      <c r="N19" s="4" t="s">
        <v>71</v>
      </c>
      <c r="O19" s="72"/>
      <c r="P19" s="76" t="s">
        <v>75</v>
      </c>
      <c r="Q19" s="72" t="s">
        <v>76</v>
      </c>
      <c r="R19" s="71" t="s">
        <v>235</v>
      </c>
      <c r="S19" s="55" t="s">
        <v>90</v>
      </c>
      <c r="T19" s="83"/>
      <c r="U19" s="56">
        <v>45257</v>
      </c>
      <c r="V19" s="57">
        <v>0.375</v>
      </c>
      <c r="W19" s="180"/>
      <c r="X19" s="181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</row>
    <row r="20" spans="1:61" s="109" customFormat="1" ht="78.75" x14ac:dyDescent="0.25">
      <c r="A20" s="75"/>
      <c r="B20" s="71">
        <v>17</v>
      </c>
      <c r="C20" s="179"/>
      <c r="D20" s="179"/>
      <c r="E20" s="185" t="s">
        <v>241</v>
      </c>
      <c r="F20" s="83">
        <v>4025062831</v>
      </c>
      <c r="G20" s="83" t="s">
        <v>242</v>
      </c>
      <c r="H20" s="83" t="s">
        <v>243</v>
      </c>
      <c r="I20" s="83" t="s">
        <v>91</v>
      </c>
      <c r="J20" s="79">
        <v>23416</v>
      </c>
      <c r="K20" s="4" t="s">
        <v>244</v>
      </c>
      <c r="L20" s="69" t="s">
        <v>168</v>
      </c>
      <c r="M20" s="4" t="s">
        <v>30</v>
      </c>
      <c r="N20" s="4" t="s">
        <v>245</v>
      </c>
      <c r="O20" s="72" t="s">
        <v>246</v>
      </c>
      <c r="P20" s="76" t="s">
        <v>80</v>
      </c>
      <c r="Q20" s="72" t="s">
        <v>76</v>
      </c>
      <c r="R20" s="71" t="s">
        <v>247</v>
      </c>
      <c r="S20" s="55" t="s">
        <v>90</v>
      </c>
      <c r="T20" s="83"/>
      <c r="U20" s="56">
        <v>45257</v>
      </c>
      <c r="V20" s="57">
        <v>0.375</v>
      </c>
      <c r="W20" s="180"/>
      <c r="X20" s="181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</row>
    <row r="21" spans="1:61" s="109" customFormat="1" ht="110.25" x14ac:dyDescent="0.25">
      <c r="A21" s="75"/>
      <c r="B21" s="71">
        <v>18</v>
      </c>
      <c r="C21" s="179"/>
      <c r="D21" s="179"/>
      <c r="E21" s="185" t="s">
        <v>248</v>
      </c>
      <c r="F21" s="83">
        <v>4025062831</v>
      </c>
      <c r="G21" s="83" t="s">
        <v>249</v>
      </c>
      <c r="H21" s="83" t="s">
        <v>250</v>
      </c>
      <c r="I21" s="83" t="s">
        <v>31</v>
      </c>
      <c r="J21" s="79">
        <v>22467</v>
      </c>
      <c r="K21" s="4" t="s">
        <v>251</v>
      </c>
      <c r="L21" s="69" t="s">
        <v>168</v>
      </c>
      <c r="M21" s="4" t="s">
        <v>30</v>
      </c>
      <c r="N21" s="4" t="s">
        <v>252</v>
      </c>
      <c r="O21" s="4" t="s">
        <v>69</v>
      </c>
      <c r="P21" s="90" t="s">
        <v>80</v>
      </c>
      <c r="Q21" s="72" t="s">
        <v>76</v>
      </c>
      <c r="R21" s="185" t="s">
        <v>253</v>
      </c>
      <c r="S21" s="55" t="s">
        <v>90</v>
      </c>
      <c r="T21" s="83"/>
      <c r="U21" s="56">
        <v>45257</v>
      </c>
      <c r="V21" s="57">
        <v>0.375</v>
      </c>
      <c r="W21" s="180"/>
      <c r="X21" s="181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</row>
    <row r="22" spans="1:61" s="109" customFormat="1" ht="110.25" x14ac:dyDescent="0.25">
      <c r="A22" s="75"/>
      <c r="B22" s="71">
        <v>19</v>
      </c>
      <c r="C22" s="179"/>
      <c r="D22" s="179"/>
      <c r="E22" s="185" t="s">
        <v>241</v>
      </c>
      <c r="F22" s="83">
        <v>4025062831</v>
      </c>
      <c r="G22" s="83" t="s">
        <v>254</v>
      </c>
      <c r="H22" s="83" t="s">
        <v>60</v>
      </c>
      <c r="I22" s="83" t="s">
        <v>31</v>
      </c>
      <c r="J22" s="79">
        <v>33090</v>
      </c>
      <c r="K22" s="4" t="s">
        <v>251</v>
      </c>
      <c r="L22" s="69" t="s">
        <v>83</v>
      </c>
      <c r="M22" s="4" t="s">
        <v>30</v>
      </c>
      <c r="N22" s="4" t="s">
        <v>252</v>
      </c>
      <c r="O22" s="4" t="s">
        <v>174</v>
      </c>
      <c r="P22" s="90" t="s">
        <v>80</v>
      </c>
      <c r="Q22" s="72" t="s">
        <v>76</v>
      </c>
      <c r="R22" s="185" t="s">
        <v>174</v>
      </c>
      <c r="S22" s="55" t="s">
        <v>90</v>
      </c>
      <c r="T22" s="83"/>
      <c r="U22" s="56">
        <v>45257</v>
      </c>
      <c r="V22" s="57">
        <v>0.375</v>
      </c>
      <c r="W22" s="180"/>
      <c r="X22" s="181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</row>
    <row r="23" spans="1:61" s="109" customFormat="1" ht="110.25" x14ac:dyDescent="0.25">
      <c r="A23" s="75"/>
      <c r="B23" s="71">
        <v>20</v>
      </c>
      <c r="C23" s="179"/>
      <c r="D23" s="179"/>
      <c r="E23" s="185" t="s">
        <v>241</v>
      </c>
      <c r="F23" s="83">
        <v>4025062831</v>
      </c>
      <c r="G23" s="83" t="s">
        <v>255</v>
      </c>
      <c r="H23" s="83" t="s">
        <v>256</v>
      </c>
      <c r="I23" s="83" t="s">
        <v>73</v>
      </c>
      <c r="J23" s="79">
        <v>33077</v>
      </c>
      <c r="K23" s="4" t="s">
        <v>257</v>
      </c>
      <c r="L23" s="72" t="s">
        <v>258</v>
      </c>
      <c r="M23" s="4" t="s">
        <v>30</v>
      </c>
      <c r="N23" s="4" t="s">
        <v>252</v>
      </c>
      <c r="O23" s="4" t="s">
        <v>174</v>
      </c>
      <c r="P23" s="90" t="s">
        <v>80</v>
      </c>
      <c r="Q23" s="72" t="s">
        <v>76</v>
      </c>
      <c r="R23" s="185" t="s">
        <v>174</v>
      </c>
      <c r="S23" s="55" t="s">
        <v>90</v>
      </c>
      <c r="T23" s="83"/>
      <c r="U23" s="56">
        <v>45257</v>
      </c>
      <c r="V23" s="57">
        <v>0.375</v>
      </c>
      <c r="W23" s="180"/>
      <c r="X23" s="181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</row>
    <row r="24" spans="1:61" s="111" customFormat="1" ht="126" x14ac:dyDescent="0.25">
      <c r="A24" s="75"/>
      <c r="B24" s="71">
        <v>21</v>
      </c>
      <c r="C24" s="182"/>
      <c r="D24" s="182"/>
      <c r="E24" s="185" t="s">
        <v>259</v>
      </c>
      <c r="F24" s="188">
        <v>500508734118</v>
      </c>
      <c r="G24" s="83" t="s">
        <v>260</v>
      </c>
      <c r="H24" s="83" t="s">
        <v>44</v>
      </c>
      <c r="I24" s="83" t="s">
        <v>73</v>
      </c>
      <c r="J24" s="79">
        <v>31033</v>
      </c>
      <c r="K24" s="4" t="s">
        <v>96</v>
      </c>
      <c r="L24" s="72" t="s">
        <v>261</v>
      </c>
      <c r="M24" s="4" t="s">
        <v>30</v>
      </c>
      <c r="N24" s="4" t="s">
        <v>262</v>
      </c>
      <c r="O24" s="72" t="s">
        <v>263</v>
      </c>
      <c r="P24" s="76" t="s">
        <v>264</v>
      </c>
      <c r="Q24" s="72" t="s">
        <v>76</v>
      </c>
      <c r="R24" s="71" t="s">
        <v>69</v>
      </c>
      <c r="S24" s="55" t="s">
        <v>90</v>
      </c>
      <c r="T24" s="83"/>
      <c r="U24" s="56">
        <v>45257</v>
      </c>
      <c r="V24" s="57">
        <v>0.39583333333333298</v>
      </c>
      <c r="W24" s="180"/>
      <c r="X24" s="181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</row>
    <row r="25" spans="1:61" s="111" customFormat="1" ht="47.25" x14ac:dyDescent="0.25">
      <c r="A25" s="75"/>
      <c r="B25" s="71">
        <v>22</v>
      </c>
      <c r="C25" s="182"/>
      <c r="D25" s="182"/>
      <c r="E25" s="185" t="s">
        <v>265</v>
      </c>
      <c r="F25" s="83">
        <v>5023002050</v>
      </c>
      <c r="G25" s="83" t="s">
        <v>266</v>
      </c>
      <c r="H25" s="83" t="s">
        <v>267</v>
      </c>
      <c r="I25" s="83" t="s">
        <v>163</v>
      </c>
      <c r="J25" s="79">
        <v>31475</v>
      </c>
      <c r="K25" s="4" t="s">
        <v>268</v>
      </c>
      <c r="L25" s="72" t="s">
        <v>78</v>
      </c>
      <c r="M25" s="4" t="s">
        <v>30</v>
      </c>
      <c r="N25" s="4" t="s">
        <v>71</v>
      </c>
      <c r="O25" s="72" t="s">
        <v>269</v>
      </c>
      <c r="P25" s="90" t="s">
        <v>75</v>
      </c>
      <c r="Q25" s="72" t="s">
        <v>76</v>
      </c>
      <c r="R25" s="71" t="s">
        <v>69</v>
      </c>
      <c r="S25" s="55" t="s">
        <v>90</v>
      </c>
      <c r="T25" s="83"/>
      <c r="U25" s="56">
        <v>45257</v>
      </c>
      <c r="V25" s="57">
        <v>0.39583333333333298</v>
      </c>
      <c r="W25" s="180"/>
      <c r="X25" s="181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</row>
    <row r="26" spans="1:61" s="111" customFormat="1" ht="78.75" x14ac:dyDescent="0.25">
      <c r="A26" s="75"/>
      <c r="B26" s="71">
        <v>23</v>
      </c>
      <c r="C26" s="182"/>
      <c r="D26" s="182"/>
      <c r="E26" s="185" t="s">
        <v>270</v>
      </c>
      <c r="F26" s="188">
        <v>7728115183</v>
      </c>
      <c r="G26" s="83" t="s">
        <v>271</v>
      </c>
      <c r="H26" s="83" t="s">
        <v>60</v>
      </c>
      <c r="I26" s="83" t="s">
        <v>272</v>
      </c>
      <c r="J26" s="79">
        <v>25645</v>
      </c>
      <c r="K26" s="4" t="s">
        <v>273</v>
      </c>
      <c r="L26" s="72" t="s">
        <v>168</v>
      </c>
      <c r="M26" s="4" t="s">
        <v>30</v>
      </c>
      <c r="N26" s="4" t="s">
        <v>84</v>
      </c>
      <c r="O26" s="72">
        <v>44750</v>
      </c>
      <c r="P26" s="76" t="s">
        <v>274</v>
      </c>
      <c r="Q26" s="72" t="s">
        <v>275</v>
      </c>
      <c r="R26" s="185"/>
      <c r="S26" s="55" t="s">
        <v>282</v>
      </c>
      <c r="T26" s="83"/>
      <c r="U26" s="56">
        <v>45257</v>
      </c>
      <c r="V26" s="57">
        <v>0.39583333333333298</v>
      </c>
      <c r="W26" s="180"/>
      <c r="X26" s="181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</row>
    <row r="27" spans="1:61" s="111" customFormat="1" ht="47.25" x14ac:dyDescent="0.25">
      <c r="A27" s="75"/>
      <c r="B27" s="71">
        <v>24</v>
      </c>
      <c r="C27" s="182"/>
      <c r="D27" s="182"/>
      <c r="E27" s="185" t="s">
        <v>270</v>
      </c>
      <c r="F27" s="188">
        <v>7728115183</v>
      </c>
      <c r="G27" s="83" t="s">
        <v>276</v>
      </c>
      <c r="H27" s="83" t="s">
        <v>60</v>
      </c>
      <c r="I27" s="83" t="s">
        <v>39</v>
      </c>
      <c r="J27" s="79">
        <v>27942</v>
      </c>
      <c r="K27" s="4" t="s">
        <v>277</v>
      </c>
      <c r="L27" s="72" t="s">
        <v>82</v>
      </c>
      <c r="M27" s="4" t="s">
        <v>30</v>
      </c>
      <c r="N27" s="4" t="s">
        <v>84</v>
      </c>
      <c r="O27" s="72">
        <v>43861</v>
      </c>
      <c r="P27" s="76" t="s">
        <v>274</v>
      </c>
      <c r="Q27" s="72" t="s">
        <v>275</v>
      </c>
      <c r="R27" s="185"/>
      <c r="S27" s="55" t="s">
        <v>282</v>
      </c>
      <c r="T27" s="83"/>
      <c r="U27" s="56">
        <v>45257</v>
      </c>
      <c r="V27" s="57">
        <v>0.39583333333333298</v>
      </c>
      <c r="W27" s="180"/>
      <c r="X27" s="181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</row>
    <row r="28" spans="1:61" s="111" customFormat="1" ht="126" x14ac:dyDescent="0.25">
      <c r="A28" s="75"/>
      <c r="B28" s="71">
        <v>25</v>
      </c>
      <c r="C28" s="182"/>
      <c r="D28" s="182"/>
      <c r="E28" s="185" t="s">
        <v>270</v>
      </c>
      <c r="F28" s="188">
        <v>7728115183</v>
      </c>
      <c r="G28" s="83" t="s">
        <v>278</v>
      </c>
      <c r="H28" s="83" t="s">
        <v>279</v>
      </c>
      <c r="I28" s="83" t="s">
        <v>166</v>
      </c>
      <c r="J28" s="79">
        <v>23283</v>
      </c>
      <c r="K28" s="4" t="s">
        <v>280</v>
      </c>
      <c r="L28" s="72" t="s">
        <v>258</v>
      </c>
      <c r="M28" s="4" t="s">
        <v>30</v>
      </c>
      <c r="N28" s="4" t="s">
        <v>281</v>
      </c>
      <c r="O28" s="72">
        <v>43622</v>
      </c>
      <c r="P28" s="76" t="s">
        <v>274</v>
      </c>
      <c r="Q28" s="72" t="s">
        <v>275</v>
      </c>
      <c r="R28" s="185"/>
      <c r="S28" s="55" t="s">
        <v>282</v>
      </c>
      <c r="T28" s="83"/>
      <c r="U28" s="56">
        <v>45257</v>
      </c>
      <c r="V28" s="57">
        <v>0.39583333333333298</v>
      </c>
      <c r="W28" s="180"/>
      <c r="X28" s="181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</row>
    <row r="29" spans="1:61" s="111" customFormat="1" ht="47.25" x14ac:dyDescent="0.25">
      <c r="A29" s="75"/>
      <c r="B29" s="71">
        <v>26</v>
      </c>
      <c r="C29" s="182"/>
      <c r="D29" s="182"/>
      <c r="E29" s="83" t="s">
        <v>283</v>
      </c>
      <c r="F29" s="83" t="s">
        <v>284</v>
      </c>
      <c r="G29" s="83" t="s">
        <v>285</v>
      </c>
      <c r="H29" s="83" t="s">
        <v>231</v>
      </c>
      <c r="I29" s="83" t="s">
        <v>73</v>
      </c>
      <c r="J29" s="79">
        <v>21969</v>
      </c>
      <c r="K29" s="4" t="s">
        <v>286</v>
      </c>
      <c r="L29" s="72" t="s">
        <v>287</v>
      </c>
      <c r="M29" s="4" t="s">
        <v>32</v>
      </c>
      <c r="N29" s="4" t="s">
        <v>288</v>
      </c>
      <c r="O29" s="4"/>
      <c r="P29" s="90" t="s">
        <v>75</v>
      </c>
      <c r="Q29" s="72"/>
      <c r="R29" s="185" t="s">
        <v>235</v>
      </c>
      <c r="S29" s="55" t="s">
        <v>90</v>
      </c>
      <c r="T29" s="83"/>
      <c r="U29" s="56">
        <v>45257</v>
      </c>
      <c r="V29" s="57">
        <v>0.39583333333333298</v>
      </c>
      <c r="W29" s="180"/>
      <c r="X29" s="181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</row>
    <row r="30" spans="1:61" s="111" customFormat="1" ht="47.25" x14ac:dyDescent="0.25">
      <c r="A30" s="75"/>
      <c r="B30" s="71">
        <v>27</v>
      </c>
      <c r="C30" s="182"/>
      <c r="D30" s="182"/>
      <c r="E30" s="83" t="s">
        <v>283</v>
      </c>
      <c r="F30" s="83" t="s">
        <v>284</v>
      </c>
      <c r="G30" s="83" t="s">
        <v>289</v>
      </c>
      <c r="H30" s="83" t="s">
        <v>290</v>
      </c>
      <c r="I30" s="83" t="s">
        <v>73</v>
      </c>
      <c r="J30" s="79">
        <v>29297</v>
      </c>
      <c r="K30" s="4" t="s">
        <v>291</v>
      </c>
      <c r="L30" s="72" t="s">
        <v>287</v>
      </c>
      <c r="M30" s="4" t="s">
        <v>32</v>
      </c>
      <c r="N30" s="4" t="s">
        <v>288</v>
      </c>
      <c r="O30" s="4"/>
      <c r="P30" s="90" t="s">
        <v>75</v>
      </c>
      <c r="Q30" s="72"/>
      <c r="R30" s="185" t="s">
        <v>235</v>
      </c>
      <c r="S30" s="55" t="s">
        <v>90</v>
      </c>
      <c r="T30" s="83"/>
      <c r="U30" s="56">
        <v>45257</v>
      </c>
      <c r="V30" s="57">
        <v>0.39583333333333298</v>
      </c>
      <c r="W30" s="180"/>
      <c r="X30" s="181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</row>
    <row r="31" spans="1:61" s="111" customFormat="1" ht="47.25" x14ac:dyDescent="0.25">
      <c r="A31" s="75"/>
      <c r="B31" s="71">
        <v>28</v>
      </c>
      <c r="C31" s="182"/>
      <c r="D31" s="182"/>
      <c r="E31" s="83" t="s">
        <v>292</v>
      </c>
      <c r="F31" s="83">
        <v>5042006211</v>
      </c>
      <c r="G31" s="83" t="s">
        <v>293</v>
      </c>
      <c r="H31" s="83" t="s">
        <v>290</v>
      </c>
      <c r="I31" s="83" t="s">
        <v>294</v>
      </c>
      <c r="J31" s="79">
        <v>24172</v>
      </c>
      <c r="K31" s="4" t="s">
        <v>70</v>
      </c>
      <c r="L31" s="72" t="s">
        <v>295</v>
      </c>
      <c r="M31" s="4" t="s">
        <v>30</v>
      </c>
      <c r="N31" s="4" t="s">
        <v>71</v>
      </c>
      <c r="O31" s="4" t="s">
        <v>296</v>
      </c>
      <c r="P31" s="90" t="s">
        <v>75</v>
      </c>
      <c r="Q31" s="72" t="s">
        <v>76</v>
      </c>
      <c r="R31" s="71" t="s">
        <v>69</v>
      </c>
      <c r="S31" s="55" t="s">
        <v>90</v>
      </c>
      <c r="T31" s="83"/>
      <c r="U31" s="56">
        <v>45257</v>
      </c>
      <c r="V31" s="57">
        <v>0.39583333333333298</v>
      </c>
      <c r="W31" s="180"/>
      <c r="X31" s="181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</row>
    <row r="32" spans="1:61" s="111" customFormat="1" ht="47.25" x14ac:dyDescent="0.25">
      <c r="A32" s="75"/>
      <c r="B32" s="71">
        <v>29</v>
      </c>
      <c r="C32" s="182"/>
      <c r="D32" s="182"/>
      <c r="E32" s="83" t="s">
        <v>297</v>
      </c>
      <c r="F32" s="83">
        <v>5005071886</v>
      </c>
      <c r="G32" s="83" t="s">
        <v>271</v>
      </c>
      <c r="H32" s="83" t="s">
        <v>298</v>
      </c>
      <c r="I32" s="83" t="s">
        <v>39</v>
      </c>
      <c r="J32" s="79">
        <v>21006</v>
      </c>
      <c r="K32" s="4" t="s">
        <v>277</v>
      </c>
      <c r="L32" s="72" t="s">
        <v>299</v>
      </c>
      <c r="M32" s="4" t="s">
        <v>27</v>
      </c>
      <c r="N32" s="4" t="s">
        <v>71</v>
      </c>
      <c r="O32" s="4" t="s">
        <v>300</v>
      </c>
      <c r="P32" s="90" t="s">
        <v>274</v>
      </c>
      <c r="Q32" s="72" t="s">
        <v>76</v>
      </c>
      <c r="R32" s="71" t="s">
        <v>69</v>
      </c>
      <c r="S32" s="55" t="s">
        <v>90</v>
      </c>
      <c r="T32" s="83"/>
      <c r="U32" s="56">
        <v>45257</v>
      </c>
      <c r="V32" s="57">
        <v>0.39583333333333298</v>
      </c>
      <c r="W32" s="180"/>
      <c r="X32" s="181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</row>
    <row r="33" spans="1:61" s="111" customFormat="1" ht="47.25" x14ac:dyDescent="0.25">
      <c r="A33" s="75"/>
      <c r="B33" s="71">
        <v>30</v>
      </c>
      <c r="C33" s="182"/>
      <c r="D33" s="182"/>
      <c r="E33" s="83" t="s">
        <v>301</v>
      </c>
      <c r="F33" s="83">
        <v>5032088991</v>
      </c>
      <c r="G33" s="83" t="s">
        <v>302</v>
      </c>
      <c r="H33" s="83" t="s">
        <v>298</v>
      </c>
      <c r="I33" s="83" t="s">
        <v>303</v>
      </c>
      <c r="J33" s="79">
        <v>31273</v>
      </c>
      <c r="K33" s="4" t="s">
        <v>304</v>
      </c>
      <c r="L33" s="72" t="s">
        <v>168</v>
      </c>
      <c r="M33" s="4" t="s">
        <v>30</v>
      </c>
      <c r="N33" s="4" t="s">
        <v>305</v>
      </c>
      <c r="O33" s="4" t="s">
        <v>306</v>
      </c>
      <c r="P33" s="90" t="s">
        <v>307</v>
      </c>
      <c r="Q33" s="72" t="s">
        <v>308</v>
      </c>
      <c r="R33" s="112" t="s">
        <v>309</v>
      </c>
      <c r="S33" s="55" t="s">
        <v>90</v>
      </c>
      <c r="T33" s="83"/>
      <c r="U33" s="56">
        <v>45257</v>
      </c>
      <c r="V33" s="57">
        <v>0.39583333333333298</v>
      </c>
      <c r="W33" s="180"/>
      <c r="X33" s="181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</row>
    <row r="34" spans="1:61" s="111" customFormat="1" ht="47.25" x14ac:dyDescent="0.25">
      <c r="A34" s="75"/>
      <c r="B34" s="71">
        <v>31</v>
      </c>
      <c r="C34" s="182"/>
      <c r="D34" s="182"/>
      <c r="E34" s="185" t="s">
        <v>310</v>
      </c>
      <c r="F34" s="83">
        <v>5029004624</v>
      </c>
      <c r="G34" s="83" t="s">
        <v>311</v>
      </c>
      <c r="H34" s="83" t="s">
        <v>312</v>
      </c>
      <c r="I34" s="83" t="s">
        <v>34</v>
      </c>
      <c r="J34" s="79">
        <v>27569</v>
      </c>
      <c r="K34" s="4" t="s">
        <v>313</v>
      </c>
      <c r="L34" s="72" t="s">
        <v>314</v>
      </c>
      <c r="M34" s="4" t="s">
        <v>32</v>
      </c>
      <c r="N34" s="4" t="s">
        <v>315</v>
      </c>
      <c r="O34" s="72"/>
      <c r="P34" s="76" t="s">
        <v>316</v>
      </c>
      <c r="Q34" s="72" t="s">
        <v>317</v>
      </c>
      <c r="R34" s="71"/>
      <c r="S34" s="55" t="s">
        <v>282</v>
      </c>
      <c r="T34" s="83"/>
      <c r="U34" s="56">
        <v>45257</v>
      </c>
      <c r="V34" s="57">
        <v>0.39583333333333298</v>
      </c>
      <c r="W34" s="180"/>
      <c r="X34" s="181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</row>
    <row r="35" spans="1:61" s="111" customFormat="1" ht="110.25" x14ac:dyDescent="0.25">
      <c r="A35" s="75"/>
      <c r="B35" s="71">
        <v>32</v>
      </c>
      <c r="C35" s="182"/>
      <c r="D35" s="182"/>
      <c r="E35" s="185" t="s">
        <v>310</v>
      </c>
      <c r="F35" s="83">
        <v>5029004624</v>
      </c>
      <c r="G35" s="83" t="s">
        <v>318</v>
      </c>
      <c r="H35" s="83" t="s">
        <v>29</v>
      </c>
      <c r="I35" s="83" t="s">
        <v>303</v>
      </c>
      <c r="J35" s="79">
        <v>27540</v>
      </c>
      <c r="K35" s="4" t="s">
        <v>319</v>
      </c>
      <c r="L35" s="72" t="s">
        <v>320</v>
      </c>
      <c r="M35" s="4" t="s">
        <v>30</v>
      </c>
      <c r="N35" s="4" t="s">
        <v>321</v>
      </c>
      <c r="O35" s="72" t="s">
        <v>322</v>
      </c>
      <c r="P35" s="76" t="s">
        <v>316</v>
      </c>
      <c r="Q35" s="72" t="s">
        <v>317</v>
      </c>
      <c r="R35" s="71"/>
      <c r="S35" s="55" t="s">
        <v>282</v>
      </c>
      <c r="T35" s="83"/>
      <c r="U35" s="56">
        <v>45257</v>
      </c>
      <c r="V35" s="57">
        <v>0.39583333333333298</v>
      </c>
      <c r="W35" s="180"/>
      <c r="X35" s="181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</row>
    <row r="36" spans="1:61" s="111" customFormat="1" ht="96" customHeight="1" x14ac:dyDescent="0.25">
      <c r="A36" s="75"/>
      <c r="B36" s="71">
        <v>33</v>
      </c>
      <c r="C36" s="182"/>
      <c r="D36" s="182"/>
      <c r="E36" s="185" t="s">
        <v>310</v>
      </c>
      <c r="F36" s="83">
        <v>5029004624</v>
      </c>
      <c r="G36" s="83" t="s">
        <v>323</v>
      </c>
      <c r="H36" s="83" t="s">
        <v>298</v>
      </c>
      <c r="I36" s="83" t="s">
        <v>163</v>
      </c>
      <c r="J36" s="79">
        <v>30961</v>
      </c>
      <c r="K36" s="4" t="s">
        <v>324</v>
      </c>
      <c r="L36" s="72" t="s">
        <v>314</v>
      </c>
      <c r="M36" s="4" t="s">
        <v>30</v>
      </c>
      <c r="N36" s="4" t="s">
        <v>315</v>
      </c>
      <c r="O36" s="72" t="s">
        <v>322</v>
      </c>
      <c r="P36" s="76" t="s">
        <v>316</v>
      </c>
      <c r="Q36" s="72" t="s">
        <v>317</v>
      </c>
      <c r="R36" s="185"/>
      <c r="S36" s="55" t="s">
        <v>282</v>
      </c>
      <c r="T36" s="83"/>
      <c r="U36" s="56">
        <v>45257</v>
      </c>
      <c r="V36" s="57">
        <v>0.39583333333333298</v>
      </c>
      <c r="W36" s="180"/>
      <c r="X36" s="181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</row>
    <row r="37" spans="1:61" s="113" customFormat="1" ht="75" customHeight="1" x14ac:dyDescent="0.25">
      <c r="A37" s="75"/>
      <c r="B37" s="71">
        <v>34</v>
      </c>
      <c r="C37" s="183"/>
      <c r="D37" s="183"/>
      <c r="E37" s="185" t="s">
        <v>310</v>
      </c>
      <c r="F37" s="83">
        <v>5029004624</v>
      </c>
      <c r="G37" s="83" t="s">
        <v>325</v>
      </c>
      <c r="H37" s="83" t="s">
        <v>290</v>
      </c>
      <c r="I37" s="83" t="s">
        <v>166</v>
      </c>
      <c r="J37" s="79">
        <v>30504</v>
      </c>
      <c r="K37" s="4" t="s">
        <v>326</v>
      </c>
      <c r="L37" s="72" t="s">
        <v>81</v>
      </c>
      <c r="M37" s="4" t="s">
        <v>32</v>
      </c>
      <c r="N37" s="4" t="s">
        <v>315</v>
      </c>
      <c r="O37" s="72"/>
      <c r="P37" s="76" t="s">
        <v>316</v>
      </c>
      <c r="Q37" s="72" t="s">
        <v>317</v>
      </c>
      <c r="R37" s="185"/>
      <c r="S37" s="55" t="s">
        <v>282</v>
      </c>
      <c r="T37" s="83"/>
      <c r="U37" s="56">
        <v>45257</v>
      </c>
      <c r="V37" s="57">
        <v>0.41666666666666702</v>
      </c>
      <c r="W37" s="180"/>
      <c r="X37" s="181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</row>
    <row r="38" spans="1:61" s="113" customFormat="1" ht="47.25" x14ac:dyDescent="0.25">
      <c r="A38" s="75"/>
      <c r="B38" s="71">
        <v>35</v>
      </c>
      <c r="C38" s="183"/>
      <c r="D38" s="183"/>
      <c r="E38" s="185" t="s">
        <v>310</v>
      </c>
      <c r="F38" s="83">
        <v>5029004624</v>
      </c>
      <c r="G38" s="83" t="s">
        <v>327</v>
      </c>
      <c r="H38" s="83" t="s">
        <v>328</v>
      </c>
      <c r="I38" s="83" t="s">
        <v>88</v>
      </c>
      <c r="J38" s="79">
        <v>33579</v>
      </c>
      <c r="K38" s="4" t="s">
        <v>329</v>
      </c>
      <c r="L38" s="72" t="s">
        <v>83</v>
      </c>
      <c r="M38" s="4" t="s">
        <v>30</v>
      </c>
      <c r="N38" s="4" t="s">
        <v>315</v>
      </c>
      <c r="O38" s="72" t="s">
        <v>322</v>
      </c>
      <c r="P38" s="90" t="s">
        <v>316</v>
      </c>
      <c r="Q38" s="72" t="s">
        <v>317</v>
      </c>
      <c r="R38" s="185"/>
      <c r="S38" s="55" t="s">
        <v>282</v>
      </c>
      <c r="T38" s="83"/>
      <c r="U38" s="56">
        <v>45257</v>
      </c>
      <c r="V38" s="57">
        <v>0.41666666666666702</v>
      </c>
      <c r="W38" s="180"/>
      <c r="X38" s="181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</row>
    <row r="39" spans="1:61" s="113" customFormat="1" ht="47.25" x14ac:dyDescent="0.25">
      <c r="A39" s="75"/>
      <c r="B39" s="71">
        <v>36</v>
      </c>
      <c r="C39" s="183"/>
      <c r="D39" s="183"/>
      <c r="E39" s="185" t="s">
        <v>310</v>
      </c>
      <c r="F39" s="83">
        <v>5029004624</v>
      </c>
      <c r="G39" s="83" t="s">
        <v>330</v>
      </c>
      <c r="H39" s="83" t="s">
        <v>29</v>
      </c>
      <c r="I39" s="83" t="s">
        <v>331</v>
      </c>
      <c r="J39" s="79">
        <v>25145</v>
      </c>
      <c r="K39" s="4" t="s">
        <v>332</v>
      </c>
      <c r="L39" s="72" t="s">
        <v>83</v>
      </c>
      <c r="M39" s="4" t="s">
        <v>32</v>
      </c>
      <c r="N39" s="4" t="s">
        <v>315</v>
      </c>
      <c r="O39" s="72"/>
      <c r="P39" s="90" t="s">
        <v>316</v>
      </c>
      <c r="Q39" s="72" t="s">
        <v>317</v>
      </c>
      <c r="R39" s="185"/>
      <c r="S39" s="55" t="s">
        <v>282</v>
      </c>
      <c r="T39" s="83"/>
      <c r="U39" s="56">
        <v>45257</v>
      </c>
      <c r="V39" s="57">
        <v>0.41666666666666702</v>
      </c>
      <c r="W39" s="180"/>
      <c r="X39" s="181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</row>
    <row r="40" spans="1:61" s="113" customFormat="1" ht="47.25" x14ac:dyDescent="0.25">
      <c r="A40" s="75"/>
      <c r="B40" s="71">
        <v>37</v>
      </c>
      <c r="C40" s="183"/>
      <c r="D40" s="183"/>
      <c r="E40" s="185" t="s">
        <v>310</v>
      </c>
      <c r="F40" s="83">
        <v>5029004624</v>
      </c>
      <c r="G40" s="83" t="s">
        <v>333</v>
      </c>
      <c r="H40" s="83" t="s">
        <v>334</v>
      </c>
      <c r="I40" s="83" t="s">
        <v>34</v>
      </c>
      <c r="J40" s="79">
        <v>33154</v>
      </c>
      <c r="K40" s="4" t="s">
        <v>332</v>
      </c>
      <c r="L40" s="72" t="s">
        <v>81</v>
      </c>
      <c r="M40" s="4" t="s">
        <v>32</v>
      </c>
      <c r="N40" s="4" t="s">
        <v>315</v>
      </c>
      <c r="O40" s="72"/>
      <c r="P40" s="90" t="s">
        <v>316</v>
      </c>
      <c r="Q40" s="72" t="s">
        <v>317</v>
      </c>
      <c r="R40" s="185"/>
      <c r="S40" s="55" t="s">
        <v>282</v>
      </c>
      <c r="T40" s="83"/>
      <c r="U40" s="56">
        <v>45257</v>
      </c>
      <c r="V40" s="57">
        <v>0.41666666666666702</v>
      </c>
      <c r="W40" s="180"/>
      <c r="X40" s="181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</row>
    <row r="41" spans="1:61" s="193" customFormat="1" ht="47.25" x14ac:dyDescent="0.25">
      <c r="A41" s="75"/>
      <c r="B41" s="71">
        <v>38</v>
      </c>
      <c r="C41" s="190"/>
      <c r="D41" s="190"/>
      <c r="E41" s="185" t="s">
        <v>310</v>
      </c>
      <c r="F41" s="181">
        <v>5029004624</v>
      </c>
      <c r="G41" s="181" t="s">
        <v>335</v>
      </c>
      <c r="H41" s="181" t="s">
        <v>336</v>
      </c>
      <c r="I41" s="181" t="s">
        <v>337</v>
      </c>
      <c r="J41" s="76">
        <v>26433</v>
      </c>
      <c r="K41" s="77" t="s">
        <v>338</v>
      </c>
      <c r="L41" s="76" t="s">
        <v>339</v>
      </c>
      <c r="M41" s="77" t="s">
        <v>30</v>
      </c>
      <c r="N41" s="77" t="s">
        <v>315</v>
      </c>
      <c r="O41" s="76" t="s">
        <v>322</v>
      </c>
      <c r="P41" s="76" t="s">
        <v>316</v>
      </c>
      <c r="Q41" s="76" t="s">
        <v>317</v>
      </c>
      <c r="R41" s="186"/>
      <c r="S41" s="55" t="s">
        <v>282</v>
      </c>
      <c r="T41" s="181"/>
      <c r="U41" s="191">
        <v>45257</v>
      </c>
      <c r="V41" s="192">
        <v>0.41666666666666702</v>
      </c>
      <c r="W41" s="181"/>
      <c r="X41" s="181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</row>
    <row r="42" spans="1:61" s="113" customFormat="1" ht="31.5" x14ac:dyDescent="0.25">
      <c r="A42" s="75"/>
      <c r="B42" s="71">
        <v>39</v>
      </c>
      <c r="C42" s="183"/>
      <c r="D42" s="183"/>
      <c r="E42" s="185" t="s">
        <v>340</v>
      </c>
      <c r="F42" s="83">
        <v>5048030108</v>
      </c>
      <c r="G42" s="83" t="s">
        <v>341</v>
      </c>
      <c r="H42" s="83" t="s">
        <v>342</v>
      </c>
      <c r="I42" s="83" t="s">
        <v>166</v>
      </c>
      <c r="J42" s="79">
        <v>31508</v>
      </c>
      <c r="K42" s="4" t="s">
        <v>343</v>
      </c>
      <c r="L42" s="72" t="s">
        <v>344</v>
      </c>
      <c r="M42" s="4" t="s">
        <v>32</v>
      </c>
      <c r="N42" s="4" t="s">
        <v>305</v>
      </c>
      <c r="O42" s="72"/>
      <c r="P42" s="76" t="s">
        <v>345</v>
      </c>
      <c r="Q42" s="72" t="s">
        <v>346</v>
      </c>
      <c r="R42" s="71" t="s">
        <v>347</v>
      </c>
      <c r="S42" s="55" t="s">
        <v>90</v>
      </c>
      <c r="T42" s="83"/>
      <c r="U42" s="56">
        <v>45257</v>
      </c>
      <c r="V42" s="57">
        <v>0.41666666666666702</v>
      </c>
      <c r="W42" s="180"/>
      <c r="X42" s="181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</row>
    <row r="43" spans="1:61" s="113" customFormat="1" ht="63" x14ac:dyDescent="0.25">
      <c r="A43" s="75"/>
      <c r="B43" s="71">
        <v>40</v>
      </c>
      <c r="C43" s="183"/>
      <c r="D43" s="183"/>
      <c r="E43" s="185" t="s">
        <v>340</v>
      </c>
      <c r="F43" s="83">
        <v>5048030108</v>
      </c>
      <c r="G43" s="83" t="s">
        <v>348</v>
      </c>
      <c r="H43" s="83" t="s">
        <v>349</v>
      </c>
      <c r="I43" s="83" t="s">
        <v>34</v>
      </c>
      <c r="J43" s="79">
        <v>32691</v>
      </c>
      <c r="K43" s="4" t="s">
        <v>350</v>
      </c>
      <c r="L43" s="72" t="s">
        <v>351</v>
      </c>
      <c r="M43" s="4" t="s">
        <v>30</v>
      </c>
      <c r="N43" s="4" t="s">
        <v>305</v>
      </c>
      <c r="O43" s="72" t="s">
        <v>352</v>
      </c>
      <c r="P43" s="76" t="s">
        <v>345</v>
      </c>
      <c r="Q43" s="71" t="s">
        <v>346</v>
      </c>
      <c r="R43" s="72" t="s">
        <v>353</v>
      </c>
      <c r="S43" s="55" t="s">
        <v>90</v>
      </c>
      <c r="T43" s="83"/>
      <c r="U43" s="56">
        <v>45257</v>
      </c>
      <c r="V43" s="57">
        <v>0.41666666666666702</v>
      </c>
      <c r="W43" s="180"/>
      <c r="X43" s="181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8"/>
      <c r="BI43" s="68"/>
    </row>
    <row r="44" spans="1:61" s="113" customFormat="1" ht="63" x14ac:dyDescent="0.25">
      <c r="A44" s="75"/>
      <c r="B44" s="71">
        <v>41</v>
      </c>
      <c r="C44" s="183"/>
      <c r="D44" s="183"/>
      <c r="E44" s="185" t="s">
        <v>340</v>
      </c>
      <c r="F44" s="83">
        <v>5048030108</v>
      </c>
      <c r="G44" s="83" t="s">
        <v>354</v>
      </c>
      <c r="H44" s="83" t="s">
        <v>355</v>
      </c>
      <c r="I44" s="83" t="s">
        <v>356</v>
      </c>
      <c r="J44" s="79">
        <v>20906</v>
      </c>
      <c r="K44" s="4" t="s">
        <v>357</v>
      </c>
      <c r="L44" s="72" t="s">
        <v>358</v>
      </c>
      <c r="M44" s="4" t="s">
        <v>32</v>
      </c>
      <c r="N44" s="4" t="s">
        <v>305</v>
      </c>
      <c r="O44" s="72" t="s">
        <v>359</v>
      </c>
      <c r="P44" s="76" t="s">
        <v>345</v>
      </c>
      <c r="Q44" s="72" t="s">
        <v>346</v>
      </c>
      <c r="R44" s="71" t="s">
        <v>347</v>
      </c>
      <c r="S44" s="55" t="s">
        <v>90</v>
      </c>
      <c r="T44" s="83"/>
      <c r="U44" s="56">
        <v>45257</v>
      </c>
      <c r="V44" s="57">
        <v>0.41666666666666702</v>
      </c>
      <c r="W44" s="180"/>
      <c r="X44" s="181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8"/>
      <c r="BI44" s="68"/>
    </row>
    <row r="45" spans="1:61" s="113" customFormat="1" ht="47.25" x14ac:dyDescent="0.25">
      <c r="A45" s="75"/>
      <c r="B45" s="71">
        <v>42</v>
      </c>
      <c r="C45" s="183"/>
      <c r="D45" s="183"/>
      <c r="E45" s="185" t="s">
        <v>360</v>
      </c>
      <c r="F45" s="83">
        <v>5075018950</v>
      </c>
      <c r="G45" s="83" t="s">
        <v>361</v>
      </c>
      <c r="H45" s="83" t="s">
        <v>279</v>
      </c>
      <c r="I45" s="83" t="s">
        <v>294</v>
      </c>
      <c r="J45" s="79">
        <v>31043</v>
      </c>
      <c r="K45" s="4" t="s">
        <v>362</v>
      </c>
      <c r="L45" s="72" t="s">
        <v>339</v>
      </c>
      <c r="M45" s="4" t="s">
        <v>30</v>
      </c>
      <c r="N45" s="4" t="s">
        <v>71</v>
      </c>
      <c r="O45" s="72" t="s">
        <v>363</v>
      </c>
      <c r="P45" s="76" t="s">
        <v>75</v>
      </c>
      <c r="Q45" s="72" t="s">
        <v>76</v>
      </c>
      <c r="R45" s="71" t="s">
        <v>69</v>
      </c>
      <c r="S45" s="55" t="s">
        <v>90</v>
      </c>
      <c r="T45" s="83"/>
      <c r="U45" s="56">
        <v>45257</v>
      </c>
      <c r="V45" s="57">
        <v>0.41666666666666702</v>
      </c>
      <c r="W45" s="180"/>
      <c r="X45" s="181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8"/>
      <c r="BI45" s="68"/>
    </row>
    <row r="46" spans="1:61" s="113" customFormat="1" ht="47.25" x14ac:dyDescent="0.25">
      <c r="A46" s="75"/>
      <c r="B46" s="71">
        <v>43</v>
      </c>
      <c r="C46" s="183"/>
      <c r="D46" s="183"/>
      <c r="E46" s="185" t="s">
        <v>360</v>
      </c>
      <c r="F46" s="83">
        <v>5075018950</v>
      </c>
      <c r="G46" s="83" t="s">
        <v>364</v>
      </c>
      <c r="H46" s="83" t="s">
        <v>29</v>
      </c>
      <c r="I46" s="83" t="s">
        <v>33</v>
      </c>
      <c r="J46" s="79">
        <v>26046</v>
      </c>
      <c r="K46" s="4" t="s">
        <v>365</v>
      </c>
      <c r="L46" s="72" t="s">
        <v>366</v>
      </c>
      <c r="M46" s="4" t="s">
        <v>30</v>
      </c>
      <c r="N46" s="4" t="s">
        <v>71</v>
      </c>
      <c r="O46" s="72" t="s">
        <v>367</v>
      </c>
      <c r="P46" s="76" t="s">
        <v>75</v>
      </c>
      <c r="Q46" s="72" t="s">
        <v>76</v>
      </c>
      <c r="R46" s="71" t="s">
        <v>174</v>
      </c>
      <c r="S46" s="55" t="s">
        <v>90</v>
      </c>
      <c r="T46" s="83"/>
      <c r="U46" s="56">
        <v>45257</v>
      </c>
      <c r="V46" s="57">
        <v>0.41666666666666702</v>
      </c>
      <c r="W46" s="180"/>
      <c r="X46" s="181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8"/>
      <c r="BI46" s="68"/>
    </row>
    <row r="47" spans="1:61" s="113" customFormat="1" ht="47.25" x14ac:dyDescent="0.25">
      <c r="A47" s="75"/>
      <c r="B47" s="71">
        <v>44</v>
      </c>
      <c r="C47" s="183"/>
      <c r="D47" s="183"/>
      <c r="E47" s="185" t="s">
        <v>368</v>
      </c>
      <c r="F47" s="83">
        <v>5038129210</v>
      </c>
      <c r="G47" s="83" t="s">
        <v>369</v>
      </c>
      <c r="H47" s="83" t="s">
        <v>370</v>
      </c>
      <c r="I47" s="83" t="s">
        <v>34</v>
      </c>
      <c r="J47" s="79">
        <v>29308</v>
      </c>
      <c r="K47" s="4" t="s">
        <v>371</v>
      </c>
      <c r="L47" s="72" t="s">
        <v>168</v>
      </c>
      <c r="M47" s="4" t="s">
        <v>27</v>
      </c>
      <c r="N47" s="4" t="s">
        <v>71</v>
      </c>
      <c r="O47" s="72" t="s">
        <v>372</v>
      </c>
      <c r="P47" s="76" t="s">
        <v>373</v>
      </c>
      <c r="Q47" s="72" t="s">
        <v>76</v>
      </c>
      <c r="R47" s="71" t="s">
        <v>69</v>
      </c>
      <c r="S47" s="55" t="s">
        <v>383</v>
      </c>
      <c r="T47" s="83"/>
      <c r="U47" s="56">
        <v>45257</v>
      </c>
      <c r="V47" s="57">
        <v>0.41666666666666702</v>
      </c>
      <c r="W47" s="180"/>
      <c r="X47" s="181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8"/>
      <c r="BI47" s="68"/>
    </row>
    <row r="48" spans="1:61" s="113" customFormat="1" ht="47.25" x14ac:dyDescent="0.25">
      <c r="A48" s="75"/>
      <c r="B48" s="71">
        <v>45</v>
      </c>
      <c r="C48" s="183"/>
      <c r="D48" s="183"/>
      <c r="E48" s="185" t="s">
        <v>368</v>
      </c>
      <c r="F48" s="83">
        <v>5038129210</v>
      </c>
      <c r="G48" s="83" t="s">
        <v>374</v>
      </c>
      <c r="H48" s="83" t="s">
        <v>375</v>
      </c>
      <c r="I48" s="83" t="s">
        <v>376</v>
      </c>
      <c r="J48" s="79">
        <v>21355</v>
      </c>
      <c r="K48" s="4" t="s">
        <v>377</v>
      </c>
      <c r="L48" s="72" t="s">
        <v>339</v>
      </c>
      <c r="M48" s="4" t="s">
        <v>30</v>
      </c>
      <c r="N48" s="4" t="s">
        <v>71</v>
      </c>
      <c r="O48" s="72" t="s">
        <v>378</v>
      </c>
      <c r="P48" s="76" t="s">
        <v>373</v>
      </c>
      <c r="Q48" s="72" t="s">
        <v>76</v>
      </c>
      <c r="R48" s="71" t="s">
        <v>69</v>
      </c>
      <c r="S48" s="55" t="s">
        <v>383</v>
      </c>
      <c r="T48" s="83"/>
      <c r="U48" s="56">
        <v>45257</v>
      </c>
      <c r="V48" s="57">
        <v>0.41666666666666702</v>
      </c>
      <c r="W48" s="180"/>
      <c r="X48" s="181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</row>
    <row r="49" spans="1:61" s="113" customFormat="1" ht="47.25" x14ac:dyDescent="0.25">
      <c r="A49" s="75"/>
      <c r="B49" s="71">
        <v>46</v>
      </c>
      <c r="C49" s="183"/>
      <c r="D49" s="183"/>
      <c r="E49" s="185" t="s">
        <v>368</v>
      </c>
      <c r="F49" s="83">
        <v>5038129210</v>
      </c>
      <c r="G49" s="83" t="s">
        <v>379</v>
      </c>
      <c r="H49" s="83" t="s">
        <v>290</v>
      </c>
      <c r="I49" s="83" t="s">
        <v>73</v>
      </c>
      <c r="J49" s="79">
        <v>27302</v>
      </c>
      <c r="K49" s="4" t="s">
        <v>380</v>
      </c>
      <c r="L49" s="72" t="s">
        <v>381</v>
      </c>
      <c r="M49" s="4" t="s">
        <v>30</v>
      </c>
      <c r="N49" s="4" t="s">
        <v>71</v>
      </c>
      <c r="O49" s="72" t="s">
        <v>382</v>
      </c>
      <c r="P49" s="76" t="s">
        <v>373</v>
      </c>
      <c r="Q49" s="72" t="s">
        <v>76</v>
      </c>
      <c r="R49" s="71" t="s">
        <v>69</v>
      </c>
      <c r="S49" s="55" t="s">
        <v>383</v>
      </c>
      <c r="T49" s="83"/>
      <c r="U49" s="56">
        <v>45257</v>
      </c>
      <c r="V49" s="57">
        <v>0.41666666666666702</v>
      </c>
      <c r="W49" s="180"/>
      <c r="X49" s="181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8"/>
      <c r="BI49" s="68"/>
    </row>
    <row r="50" spans="1:61" s="113" customFormat="1" ht="47.25" x14ac:dyDescent="0.25">
      <c r="A50" s="75"/>
      <c r="B50" s="71">
        <v>47</v>
      </c>
      <c r="C50" s="183"/>
      <c r="D50" s="183"/>
      <c r="E50" s="185" t="s">
        <v>384</v>
      </c>
      <c r="F50" s="83">
        <v>7714504422</v>
      </c>
      <c r="G50" s="83" t="s">
        <v>385</v>
      </c>
      <c r="H50" s="83" t="s">
        <v>298</v>
      </c>
      <c r="I50" s="83" t="s">
        <v>39</v>
      </c>
      <c r="J50" s="79">
        <v>22885</v>
      </c>
      <c r="K50" s="4" t="s">
        <v>386</v>
      </c>
      <c r="L50" s="72" t="s">
        <v>287</v>
      </c>
      <c r="M50" s="4" t="s">
        <v>32</v>
      </c>
      <c r="N50" s="4" t="s">
        <v>84</v>
      </c>
      <c r="O50" s="72" t="s">
        <v>32</v>
      </c>
      <c r="P50" s="76" t="s">
        <v>274</v>
      </c>
      <c r="Q50" s="72" t="s">
        <v>275</v>
      </c>
      <c r="R50" s="185"/>
      <c r="S50" s="55" t="s">
        <v>282</v>
      </c>
      <c r="T50" s="83"/>
      <c r="U50" s="56">
        <v>45257</v>
      </c>
      <c r="V50" s="57">
        <v>0.41666666666666702</v>
      </c>
      <c r="W50" s="180"/>
      <c r="X50" s="181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8"/>
      <c r="BI50" s="68"/>
    </row>
    <row r="51" spans="1:61" s="113" customFormat="1" ht="47.25" x14ac:dyDescent="0.25">
      <c r="A51" s="75"/>
      <c r="B51" s="71">
        <v>48</v>
      </c>
      <c r="C51" s="183"/>
      <c r="D51" s="183"/>
      <c r="E51" s="185" t="s">
        <v>387</v>
      </c>
      <c r="F51" s="83">
        <v>7710023333</v>
      </c>
      <c r="G51" s="83" t="s">
        <v>388</v>
      </c>
      <c r="H51" s="83" t="s">
        <v>355</v>
      </c>
      <c r="I51" s="83" t="s">
        <v>39</v>
      </c>
      <c r="J51" s="79">
        <v>26638</v>
      </c>
      <c r="K51" s="4" t="s">
        <v>389</v>
      </c>
      <c r="L51" s="72" t="s">
        <v>390</v>
      </c>
      <c r="M51" s="4" t="s">
        <v>27</v>
      </c>
      <c r="N51" s="4" t="s">
        <v>71</v>
      </c>
      <c r="O51" s="72" t="s">
        <v>391</v>
      </c>
      <c r="P51" s="76" t="s">
        <v>75</v>
      </c>
      <c r="Q51" s="72" t="s">
        <v>76</v>
      </c>
      <c r="R51" s="71" t="s">
        <v>392</v>
      </c>
      <c r="S51" s="55" t="s">
        <v>90</v>
      </c>
      <c r="T51" s="83"/>
      <c r="U51" s="56">
        <v>45257</v>
      </c>
      <c r="V51" s="57">
        <v>0.41666666666666702</v>
      </c>
      <c r="W51" s="180"/>
      <c r="X51" s="181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68"/>
      <c r="BH51" s="68"/>
      <c r="BI51" s="68"/>
    </row>
    <row r="52" spans="1:61" s="113" customFormat="1" ht="47.25" x14ac:dyDescent="0.25">
      <c r="A52" s="75"/>
      <c r="B52" s="71">
        <v>49</v>
      </c>
      <c r="C52" s="183"/>
      <c r="D52" s="183"/>
      <c r="E52" s="185" t="s">
        <v>387</v>
      </c>
      <c r="F52" s="83">
        <v>7710023333</v>
      </c>
      <c r="G52" s="83" t="s">
        <v>393</v>
      </c>
      <c r="H52" s="83" t="s">
        <v>394</v>
      </c>
      <c r="I52" s="83" t="s">
        <v>88</v>
      </c>
      <c r="J52" s="79">
        <v>31254</v>
      </c>
      <c r="K52" s="4" t="s">
        <v>395</v>
      </c>
      <c r="L52" s="72" t="s">
        <v>396</v>
      </c>
      <c r="M52" s="4" t="s">
        <v>27</v>
      </c>
      <c r="N52" s="4" t="s">
        <v>71</v>
      </c>
      <c r="O52" s="72" t="s">
        <v>397</v>
      </c>
      <c r="P52" s="76" t="s">
        <v>75</v>
      </c>
      <c r="Q52" s="72" t="s">
        <v>76</v>
      </c>
      <c r="R52" s="71" t="s">
        <v>398</v>
      </c>
      <c r="S52" s="55" t="s">
        <v>90</v>
      </c>
      <c r="T52" s="83"/>
      <c r="U52" s="56">
        <v>45257</v>
      </c>
      <c r="V52" s="57">
        <v>0.41666666666666702</v>
      </c>
      <c r="W52" s="180"/>
      <c r="X52" s="181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</row>
    <row r="53" spans="1:61" s="113" customFormat="1" ht="47.25" x14ac:dyDescent="0.25">
      <c r="A53" s="75"/>
      <c r="B53" s="71">
        <v>50</v>
      </c>
      <c r="C53" s="183"/>
      <c r="D53" s="183"/>
      <c r="E53" s="185" t="s">
        <v>387</v>
      </c>
      <c r="F53" s="83">
        <v>7710023333</v>
      </c>
      <c r="G53" s="83" t="s">
        <v>399</v>
      </c>
      <c r="H53" s="83" t="s">
        <v>400</v>
      </c>
      <c r="I53" s="83" t="s">
        <v>401</v>
      </c>
      <c r="J53" s="79">
        <v>30596</v>
      </c>
      <c r="K53" s="4" t="s">
        <v>402</v>
      </c>
      <c r="L53" s="72" t="s">
        <v>403</v>
      </c>
      <c r="M53" s="4" t="s">
        <v>27</v>
      </c>
      <c r="N53" s="4" t="s">
        <v>71</v>
      </c>
      <c r="O53" s="72" t="s">
        <v>404</v>
      </c>
      <c r="P53" s="76" t="s">
        <v>75</v>
      </c>
      <c r="Q53" s="72" t="s">
        <v>76</v>
      </c>
      <c r="R53" s="71" t="s">
        <v>392</v>
      </c>
      <c r="S53" s="55" t="s">
        <v>90</v>
      </c>
      <c r="T53" s="83"/>
      <c r="U53" s="56">
        <v>45257</v>
      </c>
      <c r="V53" s="57">
        <v>0.41666666666666702</v>
      </c>
      <c r="W53" s="180"/>
      <c r="X53" s="181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</row>
    <row r="54" spans="1:61" s="113" customFormat="1" ht="63" x14ac:dyDescent="0.25">
      <c r="A54" s="75"/>
      <c r="B54" s="71">
        <v>51</v>
      </c>
      <c r="C54" s="183"/>
      <c r="D54" s="183"/>
      <c r="E54" s="185" t="s">
        <v>405</v>
      </c>
      <c r="F54" s="83">
        <v>5029053251</v>
      </c>
      <c r="G54" s="83" t="s">
        <v>406</v>
      </c>
      <c r="H54" s="83" t="s">
        <v>407</v>
      </c>
      <c r="I54" s="83" t="s">
        <v>408</v>
      </c>
      <c r="J54" s="79">
        <v>30181</v>
      </c>
      <c r="K54" s="4" t="s">
        <v>409</v>
      </c>
      <c r="L54" s="72" t="s">
        <v>83</v>
      </c>
      <c r="M54" s="4" t="s">
        <v>32</v>
      </c>
      <c r="N54" s="4" t="s">
        <v>71</v>
      </c>
      <c r="O54" s="4" t="s">
        <v>410</v>
      </c>
      <c r="P54" s="90" t="s">
        <v>411</v>
      </c>
      <c r="Q54" s="72" t="s">
        <v>76</v>
      </c>
      <c r="R54" s="75" t="s">
        <v>412</v>
      </c>
      <c r="S54" s="55" t="s">
        <v>90</v>
      </c>
      <c r="T54" s="83"/>
      <c r="U54" s="56">
        <v>45257</v>
      </c>
      <c r="V54" s="57">
        <v>0.41666666666666702</v>
      </c>
      <c r="W54" s="180"/>
      <c r="X54" s="181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</row>
    <row r="55" spans="1:61" s="114" customFormat="1" ht="63" x14ac:dyDescent="0.25">
      <c r="A55" s="75"/>
      <c r="B55" s="71">
        <v>52</v>
      </c>
      <c r="C55" s="184"/>
      <c r="D55" s="184"/>
      <c r="E55" s="185" t="s">
        <v>405</v>
      </c>
      <c r="F55" s="83">
        <v>5029053251</v>
      </c>
      <c r="G55" s="83" t="s">
        <v>413</v>
      </c>
      <c r="H55" s="83" t="s">
        <v>414</v>
      </c>
      <c r="I55" s="83" t="s">
        <v>33</v>
      </c>
      <c r="J55" s="79">
        <v>28006</v>
      </c>
      <c r="K55" s="4" t="s">
        <v>415</v>
      </c>
      <c r="L55" s="72" t="s">
        <v>258</v>
      </c>
      <c r="M55" s="4" t="s">
        <v>30</v>
      </c>
      <c r="N55" s="82" t="s">
        <v>71</v>
      </c>
      <c r="O55" s="4" t="s">
        <v>416</v>
      </c>
      <c r="P55" s="90" t="s">
        <v>411</v>
      </c>
      <c r="Q55" s="72" t="s">
        <v>76</v>
      </c>
      <c r="R55" s="71" t="s">
        <v>398</v>
      </c>
      <c r="S55" s="55" t="s">
        <v>90</v>
      </c>
      <c r="T55" s="83"/>
      <c r="U55" s="56">
        <v>45257</v>
      </c>
      <c r="V55" s="57">
        <v>0.4375</v>
      </c>
      <c r="W55" s="180"/>
      <c r="X55" s="181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8"/>
      <c r="AU55" s="68"/>
      <c r="AV55" s="68"/>
      <c r="AW55" s="68"/>
      <c r="AX55" s="68"/>
      <c r="AY55" s="68"/>
      <c r="AZ55" s="68"/>
      <c r="BA55" s="68"/>
      <c r="BB55" s="68"/>
      <c r="BC55" s="68"/>
      <c r="BD55" s="68"/>
      <c r="BE55" s="68"/>
      <c r="BF55" s="68"/>
      <c r="BG55" s="68"/>
      <c r="BH55" s="68"/>
      <c r="BI55" s="68"/>
    </row>
    <row r="56" spans="1:61" s="114" customFormat="1" ht="63" x14ac:dyDescent="0.25">
      <c r="A56" s="75"/>
      <c r="B56" s="71">
        <v>53</v>
      </c>
      <c r="C56" s="184"/>
      <c r="D56" s="184"/>
      <c r="E56" s="185" t="s">
        <v>405</v>
      </c>
      <c r="F56" s="83">
        <v>5029053251</v>
      </c>
      <c r="G56" s="83" t="s">
        <v>417</v>
      </c>
      <c r="H56" s="83" t="s">
        <v>334</v>
      </c>
      <c r="I56" s="83" t="s">
        <v>303</v>
      </c>
      <c r="J56" s="79">
        <v>31065</v>
      </c>
      <c r="K56" s="4" t="s">
        <v>418</v>
      </c>
      <c r="L56" s="72" t="s">
        <v>419</v>
      </c>
      <c r="M56" s="4" t="s">
        <v>420</v>
      </c>
      <c r="N56" s="82" t="s">
        <v>71</v>
      </c>
      <c r="O56" s="4" t="s">
        <v>410</v>
      </c>
      <c r="P56" s="90" t="s">
        <v>411</v>
      </c>
      <c r="Q56" s="72" t="s">
        <v>76</v>
      </c>
      <c r="R56" s="71" t="s">
        <v>412</v>
      </c>
      <c r="S56" s="55" t="s">
        <v>90</v>
      </c>
      <c r="T56" s="83"/>
      <c r="U56" s="56">
        <v>45257</v>
      </c>
      <c r="V56" s="57">
        <v>0.4375</v>
      </c>
      <c r="W56" s="180"/>
      <c r="X56" s="181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</row>
    <row r="57" spans="1:61" s="114" customFormat="1" ht="63" x14ac:dyDescent="0.25">
      <c r="A57" s="75"/>
      <c r="B57" s="71">
        <v>54</v>
      </c>
      <c r="C57" s="184"/>
      <c r="D57" s="184"/>
      <c r="E57" s="185" t="s">
        <v>405</v>
      </c>
      <c r="F57" s="83">
        <v>5029053251</v>
      </c>
      <c r="G57" s="83" t="s">
        <v>421</v>
      </c>
      <c r="H57" s="83" t="s">
        <v>334</v>
      </c>
      <c r="I57" s="83" t="s">
        <v>33</v>
      </c>
      <c r="J57" s="79">
        <v>30771</v>
      </c>
      <c r="K57" s="4" t="s">
        <v>422</v>
      </c>
      <c r="L57" s="72" t="s">
        <v>423</v>
      </c>
      <c r="M57" s="4" t="s">
        <v>30</v>
      </c>
      <c r="N57" s="4" t="s">
        <v>71</v>
      </c>
      <c r="O57" s="72" t="s">
        <v>424</v>
      </c>
      <c r="P57" s="90" t="s">
        <v>411</v>
      </c>
      <c r="Q57" s="72" t="s">
        <v>76</v>
      </c>
      <c r="R57" s="71" t="s">
        <v>398</v>
      </c>
      <c r="S57" s="55" t="s">
        <v>90</v>
      </c>
      <c r="T57" s="83"/>
      <c r="U57" s="56">
        <v>45257</v>
      </c>
      <c r="V57" s="57">
        <v>0.4375</v>
      </c>
      <c r="W57" s="180"/>
      <c r="X57" s="181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8"/>
      <c r="BI57" s="68"/>
    </row>
    <row r="58" spans="1:61" s="114" customFormat="1" ht="63" x14ac:dyDescent="0.25">
      <c r="A58" s="75"/>
      <c r="B58" s="71">
        <v>55</v>
      </c>
      <c r="C58" s="184"/>
      <c r="D58" s="184"/>
      <c r="E58" s="185" t="s">
        <v>405</v>
      </c>
      <c r="F58" s="83">
        <v>5029053251</v>
      </c>
      <c r="G58" s="83" t="s">
        <v>425</v>
      </c>
      <c r="H58" s="83" t="s">
        <v>370</v>
      </c>
      <c r="I58" s="83" t="s">
        <v>33</v>
      </c>
      <c r="J58" s="79">
        <v>26671</v>
      </c>
      <c r="K58" s="4" t="s">
        <v>426</v>
      </c>
      <c r="L58" s="72" t="s">
        <v>83</v>
      </c>
      <c r="M58" s="4" t="s">
        <v>30</v>
      </c>
      <c r="N58" s="4" t="s">
        <v>71</v>
      </c>
      <c r="O58" s="72" t="s">
        <v>416</v>
      </c>
      <c r="P58" s="90" t="s">
        <v>411</v>
      </c>
      <c r="Q58" s="72" t="s">
        <v>76</v>
      </c>
      <c r="R58" s="71" t="s">
        <v>398</v>
      </c>
      <c r="S58" s="55" t="s">
        <v>90</v>
      </c>
      <c r="T58" s="83"/>
      <c r="U58" s="56">
        <v>45257</v>
      </c>
      <c r="V58" s="57">
        <v>0.4375</v>
      </c>
      <c r="W58" s="180"/>
      <c r="X58" s="181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8"/>
      <c r="BI58" s="68"/>
    </row>
    <row r="59" spans="1:61" s="114" customFormat="1" ht="47.25" x14ac:dyDescent="0.25">
      <c r="A59" s="75"/>
      <c r="B59" s="71">
        <v>56</v>
      </c>
      <c r="C59" s="184"/>
      <c r="D59" s="184"/>
      <c r="E59" s="185" t="s">
        <v>427</v>
      </c>
      <c r="F59" s="188">
        <v>5024213247</v>
      </c>
      <c r="G59" s="83" t="s">
        <v>428</v>
      </c>
      <c r="H59" s="83" t="s">
        <v>429</v>
      </c>
      <c r="I59" s="83" t="s">
        <v>430</v>
      </c>
      <c r="J59" s="79">
        <v>24924</v>
      </c>
      <c r="K59" s="4" t="s">
        <v>431</v>
      </c>
      <c r="L59" s="72" t="s">
        <v>432</v>
      </c>
      <c r="M59" s="4" t="s">
        <v>32</v>
      </c>
      <c r="N59" s="4" t="s">
        <v>71</v>
      </c>
      <c r="O59" s="72" t="s">
        <v>32</v>
      </c>
      <c r="P59" s="90" t="s">
        <v>80</v>
      </c>
      <c r="Q59" s="72" t="s">
        <v>76</v>
      </c>
      <c r="R59" s="71" t="s">
        <v>67</v>
      </c>
      <c r="S59" s="55" t="s">
        <v>90</v>
      </c>
      <c r="T59" s="83"/>
      <c r="U59" s="56">
        <v>45257</v>
      </c>
      <c r="V59" s="57">
        <v>0.4375</v>
      </c>
      <c r="W59" s="180"/>
      <c r="X59" s="181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  <c r="AV59" s="68"/>
      <c r="AW59" s="68"/>
      <c r="AX59" s="68"/>
      <c r="AY59" s="68"/>
      <c r="AZ59" s="68"/>
      <c r="BA59" s="68"/>
      <c r="BB59" s="68"/>
      <c r="BC59" s="68"/>
      <c r="BD59" s="68"/>
      <c r="BE59" s="68"/>
      <c r="BF59" s="68"/>
      <c r="BG59" s="68"/>
      <c r="BH59" s="68"/>
      <c r="BI59" s="68"/>
    </row>
    <row r="60" spans="1:61" s="114" customFormat="1" ht="47.25" x14ac:dyDescent="0.25">
      <c r="A60" s="75"/>
      <c r="B60" s="71">
        <v>57</v>
      </c>
      <c r="C60" s="184"/>
      <c r="D60" s="184"/>
      <c r="E60" s="185" t="s">
        <v>433</v>
      </c>
      <c r="F60" s="83">
        <v>5029007054</v>
      </c>
      <c r="G60" s="83" t="s">
        <v>434</v>
      </c>
      <c r="H60" s="83" t="s">
        <v>334</v>
      </c>
      <c r="I60" s="83" t="s">
        <v>435</v>
      </c>
      <c r="J60" s="79">
        <v>20236</v>
      </c>
      <c r="K60" s="4" t="s">
        <v>436</v>
      </c>
      <c r="L60" s="72" t="s">
        <v>437</v>
      </c>
      <c r="M60" s="4" t="s">
        <v>30</v>
      </c>
      <c r="N60" s="4" t="s">
        <v>71</v>
      </c>
      <c r="O60" s="72" t="s">
        <v>438</v>
      </c>
      <c r="P60" s="76" t="s">
        <v>75</v>
      </c>
      <c r="Q60" s="72" t="s">
        <v>76</v>
      </c>
      <c r="R60" s="71" t="s">
        <v>69</v>
      </c>
      <c r="S60" s="55" t="s">
        <v>90</v>
      </c>
      <c r="T60" s="83"/>
      <c r="U60" s="56">
        <v>45257</v>
      </c>
      <c r="V60" s="57">
        <v>0.4375</v>
      </c>
      <c r="W60" s="180"/>
      <c r="X60" s="181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  <c r="BH60" s="68"/>
      <c r="BI60" s="68"/>
    </row>
    <row r="61" spans="1:61" s="114" customFormat="1" ht="47.25" x14ac:dyDescent="0.25">
      <c r="A61" s="75"/>
      <c r="B61" s="71">
        <v>58</v>
      </c>
      <c r="C61" s="184"/>
      <c r="D61" s="184"/>
      <c r="E61" s="185" t="s">
        <v>433</v>
      </c>
      <c r="F61" s="83">
        <v>5029007054</v>
      </c>
      <c r="G61" s="83" t="s">
        <v>439</v>
      </c>
      <c r="H61" s="83" t="s">
        <v>414</v>
      </c>
      <c r="I61" s="83" t="s">
        <v>294</v>
      </c>
      <c r="J61" s="79">
        <v>21070</v>
      </c>
      <c r="K61" s="4" t="s">
        <v>277</v>
      </c>
      <c r="L61" s="72" t="s">
        <v>440</v>
      </c>
      <c r="M61" s="4" t="s">
        <v>30</v>
      </c>
      <c r="N61" s="4" t="s">
        <v>71</v>
      </c>
      <c r="O61" s="72" t="s">
        <v>441</v>
      </c>
      <c r="P61" s="76" t="s">
        <v>75</v>
      </c>
      <c r="Q61" s="72" t="s">
        <v>76</v>
      </c>
      <c r="R61" s="71" t="s">
        <v>69</v>
      </c>
      <c r="S61" s="55" t="s">
        <v>90</v>
      </c>
      <c r="T61" s="83"/>
      <c r="U61" s="56">
        <v>45257</v>
      </c>
      <c r="V61" s="57">
        <v>0.4375</v>
      </c>
      <c r="W61" s="180"/>
      <c r="X61" s="181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8"/>
      <c r="BI61" s="68"/>
    </row>
    <row r="62" spans="1:61" s="114" customFormat="1" ht="47.25" x14ac:dyDescent="0.25">
      <c r="A62" s="75"/>
      <c r="B62" s="71">
        <v>59</v>
      </c>
      <c r="C62" s="184"/>
      <c r="D62" s="184"/>
      <c r="E62" s="185" t="s">
        <v>433</v>
      </c>
      <c r="F62" s="83">
        <v>5029007054</v>
      </c>
      <c r="G62" s="83" t="s">
        <v>442</v>
      </c>
      <c r="H62" s="83" t="s">
        <v>231</v>
      </c>
      <c r="I62" s="83" t="s">
        <v>443</v>
      </c>
      <c r="J62" s="79">
        <v>27976</v>
      </c>
      <c r="K62" s="4" t="s">
        <v>70</v>
      </c>
      <c r="L62" s="72" t="s">
        <v>444</v>
      </c>
      <c r="M62" s="4" t="s">
        <v>30</v>
      </c>
      <c r="N62" s="4" t="s">
        <v>71</v>
      </c>
      <c r="O62" s="72" t="s">
        <v>445</v>
      </c>
      <c r="P62" s="76" t="s">
        <v>75</v>
      </c>
      <c r="Q62" s="72" t="s">
        <v>76</v>
      </c>
      <c r="R62" s="71" t="s">
        <v>68</v>
      </c>
      <c r="S62" s="55" t="s">
        <v>90</v>
      </c>
      <c r="T62" s="83"/>
      <c r="U62" s="56">
        <v>45257</v>
      </c>
      <c r="V62" s="57">
        <v>0.4375</v>
      </c>
      <c r="W62" s="180"/>
      <c r="X62" s="181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68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8"/>
      <c r="BI62" s="68"/>
    </row>
    <row r="63" spans="1:61" s="114" customFormat="1" ht="47.25" x14ac:dyDescent="0.25">
      <c r="A63" s="75"/>
      <c r="B63" s="71">
        <v>60</v>
      </c>
      <c r="C63" s="184"/>
      <c r="D63" s="184"/>
      <c r="E63" s="185" t="s">
        <v>446</v>
      </c>
      <c r="F63" s="83">
        <v>7714861946</v>
      </c>
      <c r="G63" s="83" t="s">
        <v>447</v>
      </c>
      <c r="H63" s="83" t="s">
        <v>448</v>
      </c>
      <c r="I63" s="83" t="s">
        <v>449</v>
      </c>
      <c r="J63" s="79">
        <v>26102</v>
      </c>
      <c r="K63" s="4" t="s">
        <v>450</v>
      </c>
      <c r="L63" s="72" t="s">
        <v>451</v>
      </c>
      <c r="M63" s="4" t="s">
        <v>32</v>
      </c>
      <c r="N63" s="4" t="s">
        <v>452</v>
      </c>
      <c r="O63" s="4" t="s">
        <v>72</v>
      </c>
      <c r="P63" s="90" t="s">
        <v>80</v>
      </c>
      <c r="Q63" s="72" t="s">
        <v>76</v>
      </c>
      <c r="R63" s="71" t="s">
        <v>67</v>
      </c>
      <c r="S63" s="55" t="s">
        <v>90</v>
      </c>
      <c r="T63" s="83"/>
      <c r="U63" s="56">
        <v>45257</v>
      </c>
      <c r="V63" s="57">
        <v>0.4375</v>
      </c>
      <c r="W63" s="180"/>
      <c r="X63" s="181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8"/>
      <c r="BI63" s="68"/>
    </row>
    <row r="64" spans="1:61" s="114" customFormat="1" ht="47.25" x14ac:dyDescent="0.25">
      <c r="A64" s="75"/>
      <c r="B64" s="71">
        <v>61</v>
      </c>
      <c r="C64" s="184"/>
      <c r="D64" s="184"/>
      <c r="E64" s="185" t="s">
        <v>446</v>
      </c>
      <c r="F64" s="83">
        <v>5029043768</v>
      </c>
      <c r="G64" s="83" t="s">
        <v>453</v>
      </c>
      <c r="H64" s="83" t="s">
        <v>454</v>
      </c>
      <c r="I64" s="83" t="s">
        <v>337</v>
      </c>
      <c r="J64" s="79">
        <v>23520</v>
      </c>
      <c r="K64" s="4" t="s">
        <v>455</v>
      </c>
      <c r="L64" s="72" t="s">
        <v>456</v>
      </c>
      <c r="M64" s="4" t="s">
        <v>32</v>
      </c>
      <c r="N64" s="4" t="s">
        <v>452</v>
      </c>
      <c r="O64" s="4" t="s">
        <v>72</v>
      </c>
      <c r="P64" s="90" t="s">
        <v>80</v>
      </c>
      <c r="Q64" s="72" t="s">
        <v>76</v>
      </c>
      <c r="R64" s="71" t="s">
        <v>67</v>
      </c>
      <c r="S64" s="55" t="s">
        <v>90</v>
      </c>
      <c r="T64" s="83"/>
      <c r="U64" s="56">
        <v>45257</v>
      </c>
      <c r="V64" s="57">
        <v>0.4375</v>
      </c>
      <c r="W64" s="180"/>
      <c r="X64" s="181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8"/>
      <c r="AT64" s="68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8"/>
      <c r="BI64" s="68"/>
    </row>
    <row r="65" spans="1:61" s="114" customFormat="1" ht="47.25" x14ac:dyDescent="0.25">
      <c r="A65" s="75"/>
      <c r="B65" s="71">
        <v>62</v>
      </c>
      <c r="C65" s="184"/>
      <c r="D65" s="184"/>
      <c r="E65" s="185" t="s">
        <v>457</v>
      </c>
      <c r="F65" s="83">
        <v>5029043768</v>
      </c>
      <c r="G65" s="83" t="s">
        <v>458</v>
      </c>
      <c r="H65" s="83" t="s">
        <v>336</v>
      </c>
      <c r="I65" s="83" t="s">
        <v>303</v>
      </c>
      <c r="J65" s="79">
        <v>31871</v>
      </c>
      <c r="K65" s="4" t="s">
        <v>459</v>
      </c>
      <c r="L65" s="72" t="s">
        <v>82</v>
      </c>
      <c r="M65" s="4" t="s">
        <v>32</v>
      </c>
      <c r="N65" s="4" t="s">
        <v>206</v>
      </c>
      <c r="O65" s="4" t="s">
        <v>460</v>
      </c>
      <c r="P65" s="90" t="s">
        <v>461</v>
      </c>
      <c r="Q65" s="72" t="s">
        <v>76</v>
      </c>
      <c r="R65" s="71" t="s">
        <v>67</v>
      </c>
      <c r="S65" s="55" t="s">
        <v>90</v>
      </c>
      <c r="T65" s="83"/>
      <c r="U65" s="56">
        <v>45257</v>
      </c>
      <c r="V65" s="57">
        <v>0.4375</v>
      </c>
      <c r="W65" s="180"/>
      <c r="X65" s="181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8"/>
      <c r="AT65" s="68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68"/>
      <c r="BF65" s="68"/>
      <c r="BG65" s="68"/>
      <c r="BH65" s="68"/>
      <c r="BI65" s="68"/>
    </row>
    <row r="66" spans="1:61" s="114" customFormat="1" ht="94.5" x14ac:dyDescent="0.25">
      <c r="A66" s="75"/>
      <c r="B66" s="71">
        <v>63</v>
      </c>
      <c r="C66" s="184"/>
      <c r="D66" s="184"/>
      <c r="E66" s="83" t="s">
        <v>462</v>
      </c>
      <c r="F66" s="188">
        <v>5001003282</v>
      </c>
      <c r="G66" s="83" t="s">
        <v>463</v>
      </c>
      <c r="H66" s="83" t="s">
        <v>464</v>
      </c>
      <c r="I66" s="83" t="s">
        <v>465</v>
      </c>
      <c r="J66" s="79">
        <v>25727</v>
      </c>
      <c r="K66" s="4" t="s">
        <v>466</v>
      </c>
      <c r="L66" s="72" t="s">
        <v>467</v>
      </c>
      <c r="M66" s="4" t="s">
        <v>468</v>
      </c>
      <c r="N66" s="4" t="s">
        <v>469</v>
      </c>
      <c r="O66" s="4" t="s">
        <v>470</v>
      </c>
      <c r="P66" s="90" t="s">
        <v>80</v>
      </c>
      <c r="Q66" s="72" t="s">
        <v>76</v>
      </c>
      <c r="R66" s="71" t="s">
        <v>471</v>
      </c>
      <c r="S66" s="55" t="s">
        <v>90</v>
      </c>
      <c r="T66" s="83"/>
      <c r="U66" s="56">
        <v>45257</v>
      </c>
      <c r="V66" s="57">
        <v>0.4375</v>
      </c>
      <c r="W66" s="180"/>
      <c r="X66" s="181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8"/>
      <c r="BI66" s="68"/>
    </row>
    <row r="67" spans="1:61" s="114" customFormat="1" ht="47.25" x14ac:dyDescent="0.25">
      <c r="A67" s="75"/>
      <c r="B67" s="71">
        <v>64</v>
      </c>
      <c r="C67" s="184"/>
      <c r="D67" s="184"/>
      <c r="E67" s="83" t="s">
        <v>462</v>
      </c>
      <c r="F67" s="188">
        <v>5001003282</v>
      </c>
      <c r="G67" s="83" t="s">
        <v>472</v>
      </c>
      <c r="H67" s="83" t="s">
        <v>95</v>
      </c>
      <c r="I67" s="83" t="s">
        <v>473</v>
      </c>
      <c r="J67" s="79">
        <v>26672</v>
      </c>
      <c r="K67" s="4" t="s">
        <v>474</v>
      </c>
      <c r="L67" s="72" t="s">
        <v>475</v>
      </c>
      <c r="M67" s="4" t="s">
        <v>468</v>
      </c>
      <c r="N67" s="4" t="s">
        <v>71</v>
      </c>
      <c r="O67" s="72" t="s">
        <v>470</v>
      </c>
      <c r="P67" s="76" t="s">
        <v>80</v>
      </c>
      <c r="Q67" s="72" t="s">
        <v>76</v>
      </c>
      <c r="R67" s="71" t="s">
        <v>471</v>
      </c>
      <c r="S67" s="55" t="s">
        <v>90</v>
      </c>
      <c r="T67" s="83"/>
      <c r="U67" s="56">
        <v>45257</v>
      </c>
      <c r="V67" s="57">
        <v>0.4375</v>
      </c>
      <c r="W67" s="180"/>
      <c r="X67" s="181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8"/>
      <c r="AT67" s="68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68"/>
      <c r="BF67" s="68"/>
      <c r="BG67" s="68"/>
      <c r="BH67" s="68"/>
      <c r="BI67" s="68"/>
    </row>
    <row r="68" spans="1:61" s="114" customFormat="1" ht="47.25" x14ac:dyDescent="0.25">
      <c r="A68" s="75"/>
      <c r="B68" s="71">
        <v>65</v>
      </c>
      <c r="C68" s="184"/>
      <c r="D68" s="184"/>
      <c r="E68" s="83" t="s">
        <v>462</v>
      </c>
      <c r="F68" s="188">
        <v>5001003282</v>
      </c>
      <c r="G68" s="83" t="s">
        <v>476</v>
      </c>
      <c r="H68" s="83" t="s">
        <v>477</v>
      </c>
      <c r="I68" s="83" t="s">
        <v>465</v>
      </c>
      <c r="J68" s="79">
        <v>27531</v>
      </c>
      <c r="K68" s="4" t="s">
        <v>474</v>
      </c>
      <c r="L68" s="72" t="s">
        <v>478</v>
      </c>
      <c r="M68" s="4" t="s">
        <v>468</v>
      </c>
      <c r="N68" s="4" t="s">
        <v>71</v>
      </c>
      <c r="O68" s="72" t="s">
        <v>470</v>
      </c>
      <c r="P68" s="76" t="s">
        <v>80</v>
      </c>
      <c r="Q68" s="72" t="s">
        <v>76</v>
      </c>
      <c r="R68" s="71" t="s">
        <v>471</v>
      </c>
      <c r="S68" s="55" t="s">
        <v>90</v>
      </c>
      <c r="T68" s="83"/>
      <c r="U68" s="56">
        <v>45257</v>
      </c>
      <c r="V68" s="57">
        <v>0.4375</v>
      </c>
      <c r="W68" s="180"/>
      <c r="X68" s="181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68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68"/>
      <c r="BF68" s="68"/>
      <c r="BG68" s="68"/>
      <c r="BH68" s="68"/>
      <c r="BI68" s="68"/>
    </row>
    <row r="69" spans="1:61" s="114" customFormat="1" ht="47.25" x14ac:dyDescent="0.25">
      <c r="A69" s="75"/>
      <c r="B69" s="71">
        <v>66</v>
      </c>
      <c r="C69" s="184"/>
      <c r="D69" s="184"/>
      <c r="E69" s="83" t="s">
        <v>462</v>
      </c>
      <c r="F69" s="188">
        <v>5001003282</v>
      </c>
      <c r="G69" s="83" t="s">
        <v>479</v>
      </c>
      <c r="H69" s="83" t="s">
        <v>480</v>
      </c>
      <c r="I69" s="83" t="s">
        <v>481</v>
      </c>
      <c r="J69" s="79">
        <v>23780</v>
      </c>
      <c r="K69" s="4" t="s">
        <v>474</v>
      </c>
      <c r="L69" s="72" t="s">
        <v>478</v>
      </c>
      <c r="M69" s="4" t="s">
        <v>468</v>
      </c>
      <c r="N69" s="4" t="s">
        <v>71</v>
      </c>
      <c r="O69" s="72" t="s">
        <v>470</v>
      </c>
      <c r="P69" s="90" t="s">
        <v>80</v>
      </c>
      <c r="Q69" s="72" t="s">
        <v>76</v>
      </c>
      <c r="R69" s="71" t="s">
        <v>471</v>
      </c>
      <c r="S69" s="55" t="s">
        <v>90</v>
      </c>
      <c r="T69" s="83"/>
      <c r="U69" s="56">
        <v>45257</v>
      </c>
      <c r="V69" s="57">
        <v>0.4375</v>
      </c>
      <c r="W69" s="180"/>
      <c r="X69" s="181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8"/>
      <c r="BI69" s="68"/>
    </row>
    <row r="70" spans="1:61" s="114" customFormat="1" ht="47.25" x14ac:dyDescent="0.25">
      <c r="A70" s="75"/>
      <c r="B70" s="71">
        <v>67</v>
      </c>
      <c r="C70" s="184"/>
      <c r="D70" s="184"/>
      <c r="E70" s="83" t="s">
        <v>482</v>
      </c>
      <c r="F70" s="188">
        <v>7726380108</v>
      </c>
      <c r="G70" s="83" t="s">
        <v>483</v>
      </c>
      <c r="H70" s="83" t="s">
        <v>256</v>
      </c>
      <c r="I70" s="83" t="s">
        <v>73</v>
      </c>
      <c r="J70" s="79">
        <v>34659</v>
      </c>
      <c r="K70" s="4" t="s">
        <v>484</v>
      </c>
      <c r="L70" s="72" t="s">
        <v>485</v>
      </c>
      <c r="M70" s="4" t="s">
        <v>27</v>
      </c>
      <c r="N70" s="4" t="s">
        <v>71</v>
      </c>
      <c r="O70" s="72" t="s">
        <v>486</v>
      </c>
      <c r="P70" s="90" t="s">
        <v>80</v>
      </c>
      <c r="Q70" s="72" t="s">
        <v>76</v>
      </c>
      <c r="R70" s="71" t="s">
        <v>68</v>
      </c>
      <c r="S70" s="55" t="s">
        <v>90</v>
      </c>
      <c r="T70" s="83"/>
      <c r="U70" s="56">
        <v>45257</v>
      </c>
      <c r="V70" s="57">
        <v>0.4375</v>
      </c>
      <c r="W70" s="180"/>
      <c r="X70" s="181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8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/>
      <c r="BF70" s="68"/>
      <c r="BG70" s="68"/>
      <c r="BH70" s="68"/>
      <c r="BI70" s="68"/>
    </row>
    <row r="71" spans="1:61" s="114" customFormat="1" ht="47.25" x14ac:dyDescent="0.25">
      <c r="A71" s="75"/>
      <c r="B71" s="71">
        <v>68</v>
      </c>
      <c r="C71" s="184"/>
      <c r="D71" s="184"/>
      <c r="E71" s="83" t="s">
        <v>482</v>
      </c>
      <c r="F71" s="83">
        <v>7726380108</v>
      </c>
      <c r="G71" s="83" t="s">
        <v>487</v>
      </c>
      <c r="H71" s="83" t="s">
        <v>60</v>
      </c>
      <c r="I71" s="83" t="s">
        <v>31</v>
      </c>
      <c r="J71" s="79">
        <v>32118</v>
      </c>
      <c r="K71" s="4" t="s">
        <v>484</v>
      </c>
      <c r="L71" s="72" t="s">
        <v>488</v>
      </c>
      <c r="M71" s="4" t="s">
        <v>27</v>
      </c>
      <c r="N71" s="4" t="s">
        <v>71</v>
      </c>
      <c r="O71" s="4" t="s">
        <v>489</v>
      </c>
      <c r="P71" s="76" t="s">
        <v>80</v>
      </c>
      <c r="Q71" s="72" t="s">
        <v>76</v>
      </c>
      <c r="R71" s="112" t="s">
        <v>68</v>
      </c>
      <c r="S71" s="55" t="s">
        <v>90</v>
      </c>
      <c r="T71" s="83"/>
      <c r="U71" s="56">
        <v>45257</v>
      </c>
      <c r="V71" s="57">
        <v>0.4375</v>
      </c>
      <c r="W71" s="180"/>
      <c r="X71" s="181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68"/>
      <c r="BF71" s="68"/>
      <c r="BG71" s="68"/>
      <c r="BH71" s="68"/>
      <c r="BI71" s="68"/>
    </row>
    <row r="72" spans="1:61" s="1" customFormat="1" ht="173.25" x14ac:dyDescent="0.25">
      <c r="A72" s="68"/>
      <c r="B72" s="71">
        <v>69</v>
      </c>
      <c r="C72" s="174" t="s">
        <v>104</v>
      </c>
      <c r="D72" s="175">
        <v>45201</v>
      </c>
      <c r="E72" s="105" t="s">
        <v>482</v>
      </c>
      <c r="F72" s="176">
        <v>7726380108</v>
      </c>
      <c r="G72" s="173" t="s">
        <v>490</v>
      </c>
      <c r="H72" s="173" t="s">
        <v>414</v>
      </c>
      <c r="I72" s="173" t="s">
        <v>443</v>
      </c>
      <c r="J72" s="107">
        <v>28751</v>
      </c>
      <c r="K72" s="105" t="s">
        <v>268</v>
      </c>
      <c r="L72" s="177" t="s">
        <v>491</v>
      </c>
      <c r="M72" s="105" t="s">
        <v>27</v>
      </c>
      <c r="N72" s="105" t="s">
        <v>71</v>
      </c>
      <c r="O72" s="177" t="s">
        <v>492</v>
      </c>
      <c r="P72" s="106" t="s">
        <v>80</v>
      </c>
      <c r="Q72" s="177" t="s">
        <v>76</v>
      </c>
      <c r="R72" s="173" t="s">
        <v>68</v>
      </c>
      <c r="S72" s="55" t="s">
        <v>90</v>
      </c>
      <c r="T72" s="174"/>
      <c r="U72" s="56">
        <v>45257</v>
      </c>
      <c r="V72" s="57">
        <v>0.47916666666666702</v>
      </c>
      <c r="W72" s="178" t="s">
        <v>105</v>
      </c>
      <c r="X72" s="1">
        <v>36426</v>
      </c>
    </row>
    <row r="73" spans="1:61" s="1" customFormat="1" ht="47.25" x14ac:dyDescent="0.25">
      <c r="A73" s="68"/>
      <c r="B73" s="71">
        <v>70</v>
      </c>
      <c r="C73" s="69" t="s">
        <v>94</v>
      </c>
      <c r="D73" s="70">
        <v>45069</v>
      </c>
      <c r="E73" s="4" t="s">
        <v>482</v>
      </c>
      <c r="F73" s="189">
        <v>7726380108</v>
      </c>
      <c r="G73" s="71" t="s">
        <v>493</v>
      </c>
      <c r="H73" s="71" t="s">
        <v>60</v>
      </c>
      <c r="I73" s="71" t="s">
        <v>337</v>
      </c>
      <c r="J73" s="79">
        <v>35151</v>
      </c>
      <c r="K73" s="4" t="s">
        <v>494</v>
      </c>
      <c r="L73" s="72" t="s">
        <v>495</v>
      </c>
      <c r="M73" s="4" t="s">
        <v>27</v>
      </c>
      <c r="N73" s="4" t="s">
        <v>71</v>
      </c>
      <c r="O73" s="72" t="s">
        <v>496</v>
      </c>
      <c r="P73" s="90" t="s">
        <v>80</v>
      </c>
      <c r="Q73" s="72" t="s">
        <v>76</v>
      </c>
      <c r="R73" s="71" t="s">
        <v>68</v>
      </c>
      <c r="S73" s="55" t="s">
        <v>90</v>
      </c>
      <c r="T73" s="69"/>
      <c r="U73" s="56">
        <v>45257</v>
      </c>
      <c r="V73" s="57">
        <v>0.47916666666666702</v>
      </c>
      <c r="W73" s="116" t="s">
        <v>106</v>
      </c>
      <c r="X73" s="1">
        <v>35981</v>
      </c>
    </row>
    <row r="74" spans="1:61" s="1" customFormat="1" ht="78.75" x14ac:dyDescent="0.25">
      <c r="A74" s="68"/>
      <c r="B74" s="71">
        <v>71</v>
      </c>
      <c r="C74" s="69" t="s">
        <v>94</v>
      </c>
      <c r="D74" s="70">
        <v>45069</v>
      </c>
      <c r="E74" s="4" t="s">
        <v>497</v>
      </c>
      <c r="F74" s="115">
        <v>5031002889</v>
      </c>
      <c r="G74" s="71" t="s">
        <v>498</v>
      </c>
      <c r="H74" s="71" t="s">
        <v>349</v>
      </c>
      <c r="I74" s="71" t="s">
        <v>33</v>
      </c>
      <c r="J74" s="79">
        <v>21123</v>
      </c>
      <c r="K74" s="4" t="s">
        <v>499</v>
      </c>
      <c r="L74" s="72" t="s">
        <v>500</v>
      </c>
      <c r="M74" s="4" t="s">
        <v>30</v>
      </c>
      <c r="N74" s="4" t="s">
        <v>71</v>
      </c>
      <c r="O74" s="72" t="s">
        <v>501</v>
      </c>
      <c r="P74" s="90" t="s">
        <v>75</v>
      </c>
      <c r="Q74" s="72" t="s">
        <v>76</v>
      </c>
      <c r="R74" s="90" t="s">
        <v>502</v>
      </c>
      <c r="S74" s="55" t="s">
        <v>90</v>
      </c>
      <c r="T74" s="69"/>
      <c r="U74" s="56">
        <v>45257</v>
      </c>
      <c r="V74" s="57">
        <v>0.47916666666666702</v>
      </c>
      <c r="W74" s="116" t="s">
        <v>106</v>
      </c>
      <c r="X74" s="1">
        <v>35981</v>
      </c>
    </row>
    <row r="75" spans="1:61" s="68" customFormat="1" ht="47.25" x14ac:dyDescent="0.25">
      <c r="B75" s="71">
        <v>72</v>
      </c>
      <c r="C75" s="73" t="s">
        <v>107</v>
      </c>
      <c r="D75" s="74">
        <v>45201</v>
      </c>
      <c r="E75" s="4" t="s">
        <v>503</v>
      </c>
      <c r="F75" s="4">
        <v>5035022276</v>
      </c>
      <c r="G75" s="75" t="s">
        <v>504</v>
      </c>
      <c r="H75" s="75" t="s">
        <v>256</v>
      </c>
      <c r="I75" s="75" t="s">
        <v>505</v>
      </c>
      <c r="J75" s="79">
        <v>20813</v>
      </c>
      <c r="K75" s="4" t="s">
        <v>277</v>
      </c>
      <c r="L75" s="72" t="s">
        <v>506</v>
      </c>
      <c r="M75" s="4" t="s">
        <v>30</v>
      </c>
      <c r="N75" s="4" t="s">
        <v>507</v>
      </c>
      <c r="O75" s="76" t="s">
        <v>508</v>
      </c>
      <c r="P75" s="90" t="s">
        <v>75</v>
      </c>
      <c r="Q75" s="72" t="s">
        <v>76</v>
      </c>
      <c r="R75" s="71" t="s">
        <v>69</v>
      </c>
      <c r="S75" s="55" t="s">
        <v>90</v>
      </c>
      <c r="T75" s="73"/>
      <c r="U75" s="56">
        <v>45257</v>
      </c>
      <c r="V75" s="57">
        <v>0.47916666666666702</v>
      </c>
      <c r="W75" s="15" t="s">
        <v>77</v>
      </c>
      <c r="X75" s="68">
        <v>36455</v>
      </c>
    </row>
    <row r="76" spans="1:61" s="68" customFormat="1" ht="47.25" x14ac:dyDescent="0.25">
      <c r="B76" s="71">
        <v>73</v>
      </c>
      <c r="C76" s="73" t="s">
        <v>108</v>
      </c>
      <c r="D76" s="74">
        <v>45190</v>
      </c>
      <c r="E76" s="4" t="s">
        <v>509</v>
      </c>
      <c r="F76" s="4">
        <v>5018167458</v>
      </c>
      <c r="G76" s="75" t="s">
        <v>510</v>
      </c>
      <c r="H76" s="75" t="s">
        <v>355</v>
      </c>
      <c r="I76" s="75" t="s">
        <v>294</v>
      </c>
      <c r="J76" s="79">
        <v>27080</v>
      </c>
      <c r="K76" s="4" t="s">
        <v>70</v>
      </c>
      <c r="L76" s="72" t="s">
        <v>83</v>
      </c>
      <c r="M76" s="4" t="s">
        <v>32</v>
      </c>
      <c r="N76" s="4" t="s">
        <v>71</v>
      </c>
      <c r="O76" s="76" t="s">
        <v>32</v>
      </c>
      <c r="P76" s="72" t="s">
        <v>75</v>
      </c>
      <c r="Q76" s="72" t="s">
        <v>511</v>
      </c>
      <c r="R76" s="71" t="s">
        <v>512</v>
      </c>
      <c r="S76" s="55" t="s">
        <v>90</v>
      </c>
      <c r="T76" s="73"/>
      <c r="U76" s="56">
        <v>45257</v>
      </c>
      <c r="V76" s="57">
        <v>0.47916666666666702</v>
      </c>
      <c r="W76" s="15" t="s">
        <v>84</v>
      </c>
      <c r="X76" s="68">
        <v>36456</v>
      </c>
    </row>
    <row r="77" spans="1:61" s="67" customFormat="1" ht="78.75" x14ac:dyDescent="0.25">
      <c r="A77" s="68"/>
      <c r="B77" s="71">
        <v>74</v>
      </c>
      <c r="C77" s="117" t="s">
        <v>109</v>
      </c>
      <c r="D77" s="118">
        <v>45147</v>
      </c>
      <c r="E77" s="4" t="s">
        <v>509</v>
      </c>
      <c r="F77" s="4">
        <v>5018167458</v>
      </c>
      <c r="G77" s="4" t="s">
        <v>513</v>
      </c>
      <c r="H77" s="4" t="s">
        <v>454</v>
      </c>
      <c r="I77" s="4" t="s">
        <v>514</v>
      </c>
      <c r="J77" s="79">
        <v>31452</v>
      </c>
      <c r="K77" s="4" t="s">
        <v>515</v>
      </c>
      <c r="L77" s="72" t="s">
        <v>81</v>
      </c>
      <c r="M77" s="4" t="s">
        <v>32</v>
      </c>
      <c r="N77" s="4" t="s">
        <v>71</v>
      </c>
      <c r="O77" s="90" t="s">
        <v>32</v>
      </c>
      <c r="P77" s="90" t="s">
        <v>75</v>
      </c>
      <c r="Q77" s="72" t="s">
        <v>76</v>
      </c>
      <c r="R77" s="71" t="s">
        <v>512</v>
      </c>
      <c r="S77" s="55" t="s">
        <v>90</v>
      </c>
      <c r="T77" s="117"/>
      <c r="U77" s="56">
        <v>45257</v>
      </c>
      <c r="V77" s="57">
        <v>0.47916666666666702</v>
      </c>
      <c r="W77" s="119" t="s">
        <v>77</v>
      </c>
      <c r="X77" s="120" t="s">
        <v>110</v>
      </c>
    </row>
    <row r="78" spans="1:61" s="67" customFormat="1" ht="75" x14ac:dyDescent="0.25">
      <c r="A78" s="68"/>
      <c r="B78" s="71">
        <v>75</v>
      </c>
      <c r="C78" s="121" t="s">
        <v>109</v>
      </c>
      <c r="D78" s="118">
        <v>45147</v>
      </c>
      <c r="E78" s="4" t="s">
        <v>509</v>
      </c>
      <c r="F78" s="4">
        <v>5018167458</v>
      </c>
      <c r="G78" s="4" t="s">
        <v>516</v>
      </c>
      <c r="H78" s="4" t="s">
        <v>517</v>
      </c>
      <c r="I78" s="4" t="s">
        <v>31</v>
      </c>
      <c r="J78" s="79">
        <v>31992</v>
      </c>
      <c r="K78" s="4" t="s">
        <v>518</v>
      </c>
      <c r="L78" s="72" t="s">
        <v>81</v>
      </c>
      <c r="M78" s="4" t="s">
        <v>32</v>
      </c>
      <c r="N78" s="4" t="s">
        <v>71</v>
      </c>
      <c r="O78" s="90" t="s">
        <v>32</v>
      </c>
      <c r="P78" s="90" t="s">
        <v>75</v>
      </c>
      <c r="Q78" s="72" t="s">
        <v>76</v>
      </c>
      <c r="R78" s="71" t="s">
        <v>67</v>
      </c>
      <c r="S78" s="55" t="s">
        <v>90</v>
      </c>
      <c r="T78" s="117"/>
      <c r="U78" s="56">
        <v>45257</v>
      </c>
      <c r="V78" s="57">
        <v>0.47916666666666702</v>
      </c>
      <c r="W78" s="119" t="s">
        <v>77</v>
      </c>
      <c r="X78" s="120" t="s">
        <v>110</v>
      </c>
    </row>
    <row r="79" spans="1:61" s="67" customFormat="1" ht="78.75" x14ac:dyDescent="0.25">
      <c r="A79" s="68"/>
      <c r="B79" s="71">
        <v>76</v>
      </c>
      <c r="C79" s="117" t="s">
        <v>109</v>
      </c>
      <c r="D79" s="81">
        <v>45147</v>
      </c>
      <c r="E79" s="4" t="s">
        <v>509</v>
      </c>
      <c r="F79" s="4">
        <v>5018167458</v>
      </c>
      <c r="G79" s="4" t="s">
        <v>519</v>
      </c>
      <c r="H79" s="4" t="s">
        <v>349</v>
      </c>
      <c r="I79" s="4" t="s">
        <v>31</v>
      </c>
      <c r="J79" s="79">
        <v>30797</v>
      </c>
      <c r="K79" s="4" t="s">
        <v>277</v>
      </c>
      <c r="L79" s="72" t="s">
        <v>81</v>
      </c>
      <c r="M79" s="4" t="s">
        <v>32</v>
      </c>
      <c r="N79" s="4" t="s">
        <v>71</v>
      </c>
      <c r="O79" s="90" t="s">
        <v>32</v>
      </c>
      <c r="P79" s="90" t="s">
        <v>75</v>
      </c>
      <c r="Q79" s="72" t="s">
        <v>76</v>
      </c>
      <c r="R79" s="71" t="s">
        <v>67</v>
      </c>
      <c r="S79" s="55" t="s">
        <v>90</v>
      </c>
      <c r="T79" s="117"/>
      <c r="U79" s="56">
        <v>45257</v>
      </c>
      <c r="V79" s="57">
        <v>0.47916666666666702</v>
      </c>
      <c r="W79" s="119" t="s">
        <v>77</v>
      </c>
      <c r="X79" s="120" t="s">
        <v>110</v>
      </c>
    </row>
    <row r="80" spans="1:61" s="1" customFormat="1" ht="110.25" x14ac:dyDescent="0.25">
      <c r="A80" s="68"/>
      <c r="B80" s="71">
        <v>77</v>
      </c>
      <c r="C80" s="69" t="s">
        <v>111</v>
      </c>
      <c r="D80" s="70">
        <v>45201</v>
      </c>
      <c r="E80" s="4" t="s">
        <v>520</v>
      </c>
      <c r="F80" s="115">
        <v>7713535570</v>
      </c>
      <c r="G80" s="4" t="s">
        <v>521</v>
      </c>
      <c r="H80" s="4" t="s">
        <v>74</v>
      </c>
      <c r="I80" s="4" t="s">
        <v>33</v>
      </c>
      <c r="J80" s="79">
        <v>21651</v>
      </c>
      <c r="K80" s="4" t="s">
        <v>522</v>
      </c>
      <c r="L80" s="72" t="s">
        <v>523</v>
      </c>
      <c r="M80" s="4" t="s">
        <v>27</v>
      </c>
      <c r="N80" s="4" t="s">
        <v>71</v>
      </c>
      <c r="O80" s="72" t="s">
        <v>524</v>
      </c>
      <c r="P80" s="76" t="s">
        <v>80</v>
      </c>
      <c r="Q80" s="72" t="s">
        <v>76</v>
      </c>
      <c r="R80" s="71" t="s">
        <v>398</v>
      </c>
      <c r="S80" s="55" t="s">
        <v>90</v>
      </c>
      <c r="T80" s="69"/>
      <c r="U80" s="56">
        <v>45257</v>
      </c>
      <c r="V80" s="57">
        <v>0.47916666666666702</v>
      </c>
      <c r="X80" s="1">
        <v>36433</v>
      </c>
    </row>
    <row r="81" spans="1:1024" s="67" customFormat="1" ht="110.25" x14ac:dyDescent="0.25">
      <c r="A81" s="68"/>
      <c r="B81" s="71">
        <v>78</v>
      </c>
      <c r="C81" s="117" t="s">
        <v>112</v>
      </c>
      <c r="D81" s="81">
        <v>45161</v>
      </c>
      <c r="E81" s="4" t="s">
        <v>525</v>
      </c>
      <c r="F81" s="4">
        <v>5007105604</v>
      </c>
      <c r="G81" s="4" t="s">
        <v>526</v>
      </c>
      <c r="H81" s="4" t="s">
        <v>74</v>
      </c>
      <c r="I81" s="4" t="s">
        <v>39</v>
      </c>
      <c r="J81" s="4">
        <v>21457</v>
      </c>
      <c r="K81" s="4" t="s">
        <v>268</v>
      </c>
      <c r="L81" s="4" t="s">
        <v>523</v>
      </c>
      <c r="M81" s="4" t="s">
        <v>30</v>
      </c>
      <c r="N81" s="4" t="s">
        <v>71</v>
      </c>
      <c r="O81" s="90" t="s">
        <v>527</v>
      </c>
      <c r="P81" s="90" t="s">
        <v>75</v>
      </c>
      <c r="Q81" s="72" t="s">
        <v>76</v>
      </c>
      <c r="R81" s="71" t="s">
        <v>528</v>
      </c>
      <c r="S81" s="55" t="s">
        <v>90</v>
      </c>
      <c r="T81" s="117"/>
      <c r="U81" s="56">
        <v>45257</v>
      </c>
      <c r="V81" s="57">
        <v>0.47916666666666702</v>
      </c>
      <c r="W81" s="65" t="s">
        <v>86</v>
      </c>
    </row>
    <row r="82" spans="1:1024" customFormat="1" ht="63" x14ac:dyDescent="0.25">
      <c r="A82" s="68"/>
      <c r="B82" s="71">
        <v>79</v>
      </c>
      <c r="C82" s="68"/>
      <c r="D82" s="122">
        <v>45069</v>
      </c>
      <c r="E82" s="123" t="s">
        <v>525</v>
      </c>
      <c r="F82" s="123">
        <v>5007105604</v>
      </c>
      <c r="G82" s="124" t="s">
        <v>529</v>
      </c>
      <c r="H82" s="124" t="s">
        <v>530</v>
      </c>
      <c r="I82" s="124" t="s">
        <v>166</v>
      </c>
      <c r="J82" s="79">
        <v>31543</v>
      </c>
      <c r="K82" s="4" t="s">
        <v>531</v>
      </c>
      <c r="L82" s="72" t="s">
        <v>78</v>
      </c>
      <c r="M82" s="4" t="s">
        <v>32</v>
      </c>
      <c r="N82" s="4" t="s">
        <v>71</v>
      </c>
      <c r="O82" s="90"/>
      <c r="P82" s="90" t="s">
        <v>75</v>
      </c>
      <c r="Q82" s="72" t="s">
        <v>76</v>
      </c>
      <c r="R82" s="71" t="s">
        <v>412</v>
      </c>
      <c r="S82" s="55" t="s">
        <v>90</v>
      </c>
      <c r="T82" s="126"/>
      <c r="U82" s="56">
        <v>45257</v>
      </c>
      <c r="V82" s="57">
        <v>0.47916666666666702</v>
      </c>
      <c r="W82" s="125" t="s">
        <v>106</v>
      </c>
      <c r="X82" s="69">
        <v>36236</v>
      </c>
    </row>
    <row r="83" spans="1:1024" customFormat="1" ht="63" x14ac:dyDescent="0.25">
      <c r="A83" s="68"/>
      <c r="B83" s="71">
        <v>80</v>
      </c>
      <c r="C83" s="68"/>
      <c r="D83" s="122">
        <v>45069</v>
      </c>
      <c r="E83" s="123" t="s">
        <v>525</v>
      </c>
      <c r="F83" s="123">
        <v>5007105604</v>
      </c>
      <c r="G83" s="127" t="s">
        <v>529</v>
      </c>
      <c r="H83" s="127" t="s">
        <v>530</v>
      </c>
      <c r="I83" s="127" t="s">
        <v>166</v>
      </c>
      <c r="J83" s="79">
        <v>31543</v>
      </c>
      <c r="K83" s="4" t="s">
        <v>531</v>
      </c>
      <c r="L83" s="72" t="s">
        <v>78</v>
      </c>
      <c r="M83" s="4" t="s">
        <v>30</v>
      </c>
      <c r="N83" s="4" t="s">
        <v>532</v>
      </c>
      <c r="O83" s="90">
        <v>44846</v>
      </c>
      <c r="P83" s="90" t="s">
        <v>533</v>
      </c>
      <c r="Q83" s="72" t="s">
        <v>534</v>
      </c>
      <c r="R83" s="71"/>
      <c r="S83" s="55" t="s">
        <v>282</v>
      </c>
      <c r="T83" s="126"/>
      <c r="U83" s="56">
        <v>45257</v>
      </c>
      <c r="V83" s="57">
        <v>0.47916666666666702</v>
      </c>
      <c r="W83" s="128" t="s">
        <v>106</v>
      </c>
      <c r="X83" s="89">
        <v>36236</v>
      </c>
    </row>
    <row r="84" spans="1:1024" s="67" customFormat="1" ht="48" customHeight="1" x14ac:dyDescent="0.25">
      <c r="A84" s="68"/>
      <c r="B84" s="71">
        <v>81</v>
      </c>
      <c r="C84" s="93" t="s">
        <v>113</v>
      </c>
      <c r="D84" s="129">
        <v>45197</v>
      </c>
      <c r="E84" s="92" t="s">
        <v>535</v>
      </c>
      <c r="F84" s="92">
        <v>5038083460</v>
      </c>
      <c r="G84" s="92" t="s">
        <v>271</v>
      </c>
      <c r="H84" s="92" t="s">
        <v>536</v>
      </c>
      <c r="I84" s="92" t="s">
        <v>88</v>
      </c>
      <c r="J84" s="79">
        <v>32319</v>
      </c>
      <c r="K84" s="4" t="s">
        <v>537</v>
      </c>
      <c r="L84" s="72" t="s">
        <v>538</v>
      </c>
      <c r="M84" s="4" t="s">
        <v>30</v>
      </c>
      <c r="N84" s="4" t="s">
        <v>539</v>
      </c>
      <c r="O84" s="90" t="s">
        <v>540</v>
      </c>
      <c r="P84" s="90" t="s">
        <v>80</v>
      </c>
      <c r="Q84" s="72" t="s">
        <v>76</v>
      </c>
      <c r="R84" s="112" t="s">
        <v>541</v>
      </c>
      <c r="S84" s="55" t="s">
        <v>90</v>
      </c>
      <c r="T84" s="93"/>
      <c r="U84" s="56">
        <v>45257</v>
      </c>
      <c r="V84" s="57">
        <v>0.47916666666666702</v>
      </c>
      <c r="W84" s="54" t="s">
        <v>77</v>
      </c>
      <c r="X84" s="67">
        <v>36038</v>
      </c>
    </row>
    <row r="85" spans="1:1024" s="1" customFormat="1" ht="50.1" customHeight="1" x14ac:dyDescent="0.25">
      <c r="A85" s="68"/>
      <c r="B85" s="71">
        <v>82</v>
      </c>
      <c r="C85" s="93" t="s">
        <v>113</v>
      </c>
      <c r="D85" s="129">
        <v>45197</v>
      </c>
      <c r="E85" s="92" t="s">
        <v>542</v>
      </c>
      <c r="F85" s="92">
        <v>5016016485</v>
      </c>
      <c r="G85" s="92" t="s">
        <v>543</v>
      </c>
      <c r="H85" s="92" t="s">
        <v>60</v>
      </c>
      <c r="I85" s="92" t="s">
        <v>544</v>
      </c>
      <c r="J85" s="79">
        <v>25471</v>
      </c>
      <c r="K85" s="4" t="s">
        <v>545</v>
      </c>
      <c r="L85" s="72" t="s">
        <v>546</v>
      </c>
      <c r="M85" s="4" t="s">
        <v>30</v>
      </c>
      <c r="N85" s="4" t="s">
        <v>547</v>
      </c>
      <c r="O85" s="90" t="s">
        <v>548</v>
      </c>
      <c r="P85" s="90" t="s">
        <v>80</v>
      </c>
      <c r="Q85" s="72" t="s">
        <v>76</v>
      </c>
      <c r="R85" s="112" t="s">
        <v>549</v>
      </c>
      <c r="S85" s="55" t="s">
        <v>90</v>
      </c>
      <c r="T85" s="93"/>
      <c r="U85" s="56">
        <v>45257</v>
      </c>
      <c r="V85" s="57">
        <v>0.54166666666666696</v>
      </c>
      <c r="W85" s="54" t="s">
        <v>77</v>
      </c>
      <c r="X85" s="67">
        <v>36038</v>
      </c>
    </row>
    <row r="86" spans="1:1024" s="1" customFormat="1" ht="50.45" customHeight="1" x14ac:dyDescent="0.25">
      <c r="A86" s="68"/>
      <c r="B86" s="71">
        <v>83</v>
      </c>
      <c r="C86" s="93" t="s">
        <v>113</v>
      </c>
      <c r="D86" s="129">
        <v>45197</v>
      </c>
      <c r="E86" s="92" t="s">
        <v>542</v>
      </c>
      <c r="F86" s="92">
        <v>5016016485</v>
      </c>
      <c r="G86" s="92" t="s">
        <v>550</v>
      </c>
      <c r="H86" s="92" t="s">
        <v>60</v>
      </c>
      <c r="I86" s="92" t="s">
        <v>551</v>
      </c>
      <c r="J86" s="79">
        <v>33298</v>
      </c>
      <c r="K86" s="4" t="s">
        <v>552</v>
      </c>
      <c r="L86" s="72" t="s">
        <v>495</v>
      </c>
      <c r="M86" s="4" t="s">
        <v>32</v>
      </c>
      <c r="N86" s="4" t="s">
        <v>547</v>
      </c>
      <c r="O86" s="90"/>
      <c r="P86" s="90" t="s">
        <v>80</v>
      </c>
      <c r="Q86" s="72" t="s">
        <v>76</v>
      </c>
      <c r="R86" s="112" t="s">
        <v>553</v>
      </c>
      <c r="S86" s="55" t="s">
        <v>90</v>
      </c>
      <c r="T86" s="93"/>
      <c r="U86" s="56">
        <v>45257</v>
      </c>
      <c r="V86" s="57">
        <v>0.54166666666666696</v>
      </c>
      <c r="W86" s="54" t="s">
        <v>77</v>
      </c>
      <c r="X86" s="67">
        <v>36038</v>
      </c>
    </row>
    <row r="87" spans="1:1024" customFormat="1" ht="47.25" x14ac:dyDescent="0.25">
      <c r="A87" s="68"/>
      <c r="B87" s="71">
        <v>84</v>
      </c>
      <c r="C87" s="130"/>
      <c r="D87" s="131"/>
      <c r="E87" s="196" t="s">
        <v>554</v>
      </c>
      <c r="F87" s="196">
        <v>50381275410</v>
      </c>
      <c r="G87" s="196" t="s">
        <v>555</v>
      </c>
      <c r="H87" s="196" t="s">
        <v>355</v>
      </c>
      <c r="I87" s="196" t="s">
        <v>556</v>
      </c>
      <c r="J87" s="197">
        <v>21249</v>
      </c>
      <c r="K87" s="196" t="s">
        <v>545</v>
      </c>
      <c r="L87" s="196" t="s">
        <v>320</v>
      </c>
      <c r="M87" s="196" t="s">
        <v>32</v>
      </c>
      <c r="N87" s="196" t="s">
        <v>539</v>
      </c>
      <c r="O87" s="198"/>
      <c r="P87" s="198" t="s">
        <v>80</v>
      </c>
      <c r="Q87" s="198" t="s">
        <v>76</v>
      </c>
      <c r="R87" s="195" t="s">
        <v>235</v>
      </c>
      <c r="S87" s="55" t="s">
        <v>90</v>
      </c>
      <c r="T87" s="130"/>
      <c r="U87" s="56">
        <v>45257</v>
      </c>
      <c r="V87" s="57">
        <v>0.54166666666666696</v>
      </c>
      <c r="W87" s="133" t="s">
        <v>114</v>
      </c>
      <c r="X87" s="134">
        <v>36040</v>
      </c>
      <c r="Y87" s="134"/>
      <c r="Z87" s="134"/>
      <c r="AA87" s="134"/>
      <c r="AB87" s="134"/>
      <c r="AC87" s="134"/>
      <c r="AD87" s="134"/>
      <c r="AE87" s="134"/>
      <c r="AF87" s="134"/>
      <c r="AG87" s="134"/>
      <c r="AH87" s="134"/>
      <c r="AI87" s="134"/>
      <c r="AJ87" s="134"/>
      <c r="AK87" s="134"/>
      <c r="AL87" s="134"/>
      <c r="AM87" s="134"/>
      <c r="AN87" s="134"/>
      <c r="AO87" s="134"/>
      <c r="AP87" s="134"/>
      <c r="AQ87" s="134"/>
      <c r="AR87" s="134"/>
      <c r="AS87" s="134"/>
      <c r="AT87" s="134"/>
      <c r="AU87" s="134"/>
      <c r="AV87" s="134"/>
      <c r="AW87" s="134"/>
      <c r="AX87" s="134"/>
      <c r="AY87" s="134"/>
      <c r="AZ87" s="134"/>
      <c r="BA87" s="134"/>
      <c r="BB87" s="134"/>
      <c r="BC87" s="134"/>
      <c r="BD87" s="134"/>
      <c r="BE87" s="134"/>
      <c r="BF87" s="134"/>
      <c r="BG87" s="134"/>
      <c r="BH87" s="134"/>
      <c r="BI87" s="134"/>
      <c r="BJ87" s="134"/>
      <c r="BK87" s="134"/>
      <c r="BL87" s="134"/>
      <c r="BM87" s="134"/>
      <c r="BN87" s="134"/>
      <c r="BO87" s="134"/>
      <c r="BP87" s="134"/>
      <c r="BQ87" s="134"/>
      <c r="BR87" s="134"/>
      <c r="BS87" s="134"/>
      <c r="BT87" s="134"/>
      <c r="BU87" s="134"/>
      <c r="BV87" s="134"/>
      <c r="BW87" s="134"/>
      <c r="BX87" s="134"/>
      <c r="BY87" s="134"/>
      <c r="BZ87" s="134"/>
      <c r="CA87" s="134"/>
      <c r="CB87" s="134"/>
      <c r="CC87" s="134"/>
      <c r="CD87" s="134"/>
      <c r="CE87" s="134"/>
      <c r="CF87" s="134"/>
      <c r="CG87" s="134"/>
      <c r="CH87" s="134"/>
      <c r="CI87" s="134"/>
      <c r="CJ87" s="134"/>
      <c r="CK87" s="134"/>
      <c r="CL87" s="134"/>
      <c r="CM87" s="134"/>
      <c r="CN87" s="134"/>
      <c r="CO87" s="134"/>
      <c r="CP87" s="134"/>
      <c r="CQ87" s="134"/>
      <c r="CR87" s="134"/>
      <c r="CS87" s="134"/>
      <c r="CT87" s="134"/>
      <c r="CU87" s="134"/>
      <c r="CV87" s="134"/>
      <c r="CW87" s="134"/>
      <c r="CX87" s="134"/>
      <c r="CY87" s="134"/>
      <c r="CZ87" s="134"/>
      <c r="DA87" s="134"/>
      <c r="DB87" s="134"/>
      <c r="DC87" s="134"/>
      <c r="DD87" s="134"/>
      <c r="DE87" s="134"/>
      <c r="DF87" s="134"/>
      <c r="DG87" s="134"/>
      <c r="DH87" s="134"/>
      <c r="DI87" s="134"/>
      <c r="DJ87" s="134"/>
      <c r="DK87" s="134"/>
      <c r="DL87" s="134"/>
      <c r="DM87" s="134"/>
      <c r="DN87" s="134"/>
      <c r="DO87" s="134"/>
      <c r="DP87" s="134"/>
      <c r="DQ87" s="134"/>
      <c r="DR87" s="134"/>
      <c r="DS87" s="134"/>
      <c r="DT87" s="134"/>
      <c r="DU87" s="134"/>
      <c r="DV87" s="134"/>
      <c r="DW87" s="134"/>
      <c r="DX87" s="134"/>
      <c r="DY87" s="134"/>
      <c r="DZ87" s="134"/>
      <c r="EA87" s="134"/>
      <c r="EB87" s="134"/>
      <c r="EC87" s="134"/>
      <c r="ED87" s="134"/>
      <c r="EE87" s="134"/>
      <c r="EF87" s="134"/>
      <c r="EG87" s="134"/>
      <c r="EH87" s="134"/>
      <c r="EI87" s="134"/>
      <c r="EJ87" s="134"/>
      <c r="EK87" s="134"/>
      <c r="EL87" s="134"/>
      <c r="EM87" s="134"/>
      <c r="EN87" s="134"/>
      <c r="EO87" s="134"/>
      <c r="EP87" s="134"/>
      <c r="EQ87" s="134"/>
      <c r="ER87" s="134"/>
      <c r="ES87" s="134"/>
      <c r="ET87" s="134"/>
      <c r="EU87" s="134"/>
      <c r="EV87" s="134"/>
      <c r="EW87" s="134"/>
      <c r="EX87" s="134"/>
      <c r="EY87" s="134"/>
      <c r="EZ87" s="134"/>
      <c r="FA87" s="134"/>
      <c r="FB87" s="134"/>
      <c r="FC87" s="134"/>
      <c r="FD87" s="134"/>
      <c r="FE87" s="134"/>
      <c r="FF87" s="134"/>
      <c r="FG87" s="134"/>
      <c r="FH87" s="134"/>
      <c r="FI87" s="134"/>
      <c r="FJ87" s="134"/>
      <c r="FK87" s="134"/>
      <c r="FL87" s="134"/>
      <c r="FM87" s="134"/>
      <c r="FN87" s="134"/>
      <c r="FO87" s="134"/>
      <c r="FP87" s="134"/>
      <c r="FQ87" s="134"/>
      <c r="FR87" s="134"/>
      <c r="FS87" s="134"/>
      <c r="FT87" s="134"/>
      <c r="FU87" s="134"/>
      <c r="FV87" s="134"/>
      <c r="FW87" s="134"/>
      <c r="FX87" s="134"/>
      <c r="FY87" s="134"/>
      <c r="FZ87" s="134"/>
      <c r="GA87" s="134"/>
      <c r="GB87" s="134"/>
      <c r="GC87" s="134"/>
      <c r="GD87" s="134"/>
      <c r="GE87" s="134"/>
      <c r="GF87" s="134"/>
      <c r="GG87" s="134"/>
      <c r="GH87" s="134"/>
      <c r="GI87" s="134"/>
      <c r="GJ87" s="134"/>
      <c r="GK87" s="134"/>
      <c r="GL87" s="134"/>
      <c r="GM87" s="134"/>
      <c r="GN87" s="134"/>
      <c r="GO87" s="134"/>
      <c r="GP87" s="134"/>
      <c r="GQ87" s="134"/>
      <c r="GR87" s="134"/>
      <c r="GS87" s="134"/>
      <c r="GT87" s="134"/>
      <c r="GU87" s="134"/>
      <c r="GV87" s="134"/>
      <c r="GW87" s="134"/>
      <c r="GX87" s="134"/>
      <c r="GY87" s="134"/>
      <c r="GZ87" s="134"/>
      <c r="HA87" s="134"/>
      <c r="HB87" s="134"/>
      <c r="HC87" s="134"/>
      <c r="HD87" s="134"/>
      <c r="HE87" s="134"/>
      <c r="HF87" s="134"/>
      <c r="HG87" s="134"/>
      <c r="HH87" s="134"/>
      <c r="HI87" s="134"/>
      <c r="HJ87" s="134"/>
      <c r="HK87" s="134"/>
      <c r="HL87" s="134"/>
      <c r="HM87" s="134"/>
      <c r="HN87" s="134"/>
      <c r="HO87" s="134"/>
      <c r="HP87" s="134"/>
      <c r="HQ87" s="134"/>
      <c r="HR87" s="134"/>
      <c r="HS87" s="134"/>
      <c r="HT87" s="134"/>
      <c r="HU87" s="134"/>
      <c r="HV87" s="134"/>
      <c r="HW87" s="134"/>
      <c r="HX87" s="134"/>
      <c r="HY87" s="134"/>
      <c r="HZ87" s="134"/>
      <c r="IA87" s="134"/>
      <c r="IB87" s="134"/>
      <c r="IC87" s="134"/>
      <c r="ID87" s="134"/>
      <c r="IE87" s="134"/>
      <c r="IF87" s="134"/>
      <c r="IG87" s="134"/>
      <c r="IH87" s="134"/>
      <c r="II87" s="134"/>
      <c r="IJ87" s="134"/>
      <c r="IK87" s="134"/>
      <c r="IL87" s="134"/>
      <c r="IM87" s="134"/>
      <c r="IN87" s="134"/>
      <c r="IO87" s="134"/>
      <c r="IP87" s="134"/>
      <c r="IQ87" s="134"/>
      <c r="IR87" s="134"/>
      <c r="IS87" s="134"/>
      <c r="IT87" s="134"/>
      <c r="IU87" s="134"/>
      <c r="IV87" s="134"/>
      <c r="IW87" s="134"/>
      <c r="IX87" s="134"/>
      <c r="IY87" s="134"/>
      <c r="IZ87" s="134"/>
      <c r="JA87" s="134"/>
      <c r="JB87" s="134"/>
      <c r="JC87" s="134"/>
      <c r="JD87" s="134"/>
      <c r="JE87" s="134"/>
      <c r="JF87" s="134"/>
      <c r="JG87" s="134"/>
      <c r="JH87" s="134"/>
      <c r="JI87" s="134"/>
      <c r="JJ87" s="134"/>
      <c r="JK87" s="134"/>
      <c r="JL87" s="134"/>
      <c r="JM87" s="134"/>
      <c r="JN87" s="134"/>
      <c r="JO87" s="134"/>
      <c r="JP87" s="134"/>
      <c r="JQ87" s="134"/>
      <c r="JR87" s="134"/>
      <c r="JS87" s="134"/>
      <c r="JT87" s="134"/>
      <c r="JU87" s="134"/>
      <c r="JV87" s="134"/>
      <c r="JW87" s="134"/>
      <c r="JX87" s="134"/>
      <c r="JY87" s="134"/>
      <c r="JZ87" s="134"/>
      <c r="KA87" s="134"/>
      <c r="KB87" s="134"/>
      <c r="KC87" s="134"/>
      <c r="KD87" s="134"/>
      <c r="KE87" s="134"/>
      <c r="KF87" s="134"/>
      <c r="KG87" s="134"/>
      <c r="KH87" s="134"/>
      <c r="KI87" s="134"/>
      <c r="KJ87" s="134"/>
      <c r="KK87" s="134"/>
      <c r="KL87" s="134"/>
      <c r="KM87" s="134"/>
      <c r="KN87" s="134"/>
      <c r="KO87" s="134"/>
      <c r="KP87" s="134"/>
      <c r="KQ87" s="134"/>
      <c r="KR87" s="134"/>
      <c r="KS87" s="134"/>
      <c r="KT87" s="134"/>
      <c r="KU87" s="134"/>
      <c r="KV87" s="134"/>
      <c r="KW87" s="134"/>
      <c r="KX87" s="134"/>
      <c r="KY87" s="134"/>
      <c r="KZ87" s="134"/>
      <c r="LA87" s="134"/>
      <c r="LB87" s="134"/>
      <c r="LC87" s="134"/>
      <c r="LD87" s="134"/>
      <c r="LE87" s="134"/>
      <c r="LF87" s="134"/>
      <c r="LG87" s="134"/>
      <c r="LH87" s="134"/>
      <c r="LI87" s="134"/>
      <c r="LJ87" s="134"/>
      <c r="LK87" s="134"/>
      <c r="LL87" s="134"/>
      <c r="LM87" s="134"/>
      <c r="LN87" s="134"/>
      <c r="LO87" s="134"/>
      <c r="LP87" s="134"/>
      <c r="LQ87" s="134"/>
      <c r="LR87" s="134"/>
      <c r="LS87" s="134"/>
      <c r="LT87" s="134"/>
      <c r="LU87" s="134"/>
      <c r="LV87" s="134"/>
      <c r="LW87" s="134"/>
      <c r="LX87" s="134"/>
      <c r="LY87" s="134"/>
      <c r="LZ87" s="134"/>
      <c r="MA87" s="134"/>
      <c r="MB87" s="134"/>
      <c r="MC87" s="134"/>
      <c r="MD87" s="134"/>
      <c r="ME87" s="134"/>
      <c r="MF87" s="134"/>
      <c r="MG87" s="134"/>
      <c r="MH87" s="134"/>
      <c r="MI87" s="134"/>
      <c r="MJ87" s="134"/>
      <c r="MK87" s="134"/>
      <c r="ML87" s="134"/>
      <c r="MM87" s="134"/>
      <c r="MN87" s="134"/>
      <c r="MO87" s="134"/>
      <c r="MP87" s="134"/>
      <c r="MQ87" s="134"/>
      <c r="MR87" s="134"/>
      <c r="MS87" s="134"/>
      <c r="MT87" s="134"/>
      <c r="MU87" s="134"/>
      <c r="MV87" s="134"/>
      <c r="MW87" s="134"/>
      <c r="MX87" s="134"/>
      <c r="MY87" s="134"/>
      <c r="MZ87" s="134"/>
      <c r="NA87" s="134"/>
      <c r="NB87" s="134"/>
      <c r="NC87" s="134"/>
      <c r="ND87" s="134"/>
      <c r="NE87" s="134"/>
      <c r="NF87" s="134"/>
      <c r="NG87" s="134"/>
      <c r="NH87" s="134"/>
      <c r="NI87" s="134"/>
      <c r="NJ87" s="134"/>
      <c r="NK87" s="134"/>
      <c r="NL87" s="134"/>
      <c r="NM87" s="134"/>
      <c r="NN87" s="134"/>
      <c r="NO87" s="134"/>
      <c r="NP87" s="134"/>
      <c r="NQ87" s="134"/>
      <c r="NR87" s="134"/>
      <c r="NS87" s="134"/>
      <c r="NT87" s="134"/>
      <c r="NU87" s="134"/>
      <c r="NV87" s="134"/>
      <c r="NW87" s="134"/>
      <c r="NX87" s="134"/>
      <c r="NY87" s="134"/>
      <c r="NZ87" s="134"/>
      <c r="OA87" s="134"/>
      <c r="OB87" s="134"/>
      <c r="OC87" s="134"/>
      <c r="OD87" s="134"/>
      <c r="OE87" s="134"/>
      <c r="OF87" s="134"/>
      <c r="OG87" s="134"/>
      <c r="OH87" s="134"/>
      <c r="OI87" s="134"/>
      <c r="OJ87" s="134"/>
      <c r="OK87" s="134"/>
      <c r="OL87" s="134"/>
      <c r="OM87" s="134"/>
      <c r="ON87" s="134"/>
      <c r="OO87" s="134"/>
      <c r="OP87" s="134"/>
      <c r="OQ87" s="134"/>
      <c r="OR87" s="134"/>
      <c r="OS87" s="134"/>
      <c r="OT87" s="134"/>
      <c r="OU87" s="134"/>
      <c r="OV87" s="134"/>
      <c r="OW87" s="134"/>
      <c r="OX87" s="134"/>
      <c r="OY87" s="134"/>
      <c r="OZ87" s="134"/>
      <c r="PA87" s="134"/>
      <c r="PB87" s="134"/>
      <c r="PC87" s="134"/>
      <c r="PD87" s="134"/>
      <c r="PE87" s="134"/>
      <c r="PF87" s="134"/>
      <c r="PG87" s="134"/>
      <c r="PH87" s="134"/>
      <c r="PI87" s="134"/>
      <c r="PJ87" s="134"/>
      <c r="PK87" s="134"/>
      <c r="PL87" s="134"/>
      <c r="PM87" s="134"/>
      <c r="PN87" s="134"/>
      <c r="PO87" s="134"/>
      <c r="PP87" s="134"/>
      <c r="PQ87" s="134"/>
      <c r="PR87" s="134"/>
      <c r="PS87" s="134"/>
      <c r="PT87" s="134"/>
      <c r="PU87" s="134"/>
      <c r="PV87" s="134"/>
      <c r="PW87" s="134"/>
      <c r="PX87" s="134"/>
      <c r="PY87" s="134"/>
      <c r="PZ87" s="134"/>
      <c r="QA87" s="134"/>
      <c r="QB87" s="134"/>
      <c r="QC87" s="134"/>
      <c r="QD87" s="134"/>
      <c r="QE87" s="134"/>
      <c r="QF87" s="134"/>
      <c r="QG87" s="134"/>
      <c r="QH87" s="134"/>
      <c r="QI87" s="134"/>
      <c r="QJ87" s="134"/>
      <c r="QK87" s="134"/>
      <c r="QL87" s="134"/>
      <c r="QM87" s="134"/>
      <c r="QN87" s="134"/>
      <c r="QO87" s="134"/>
      <c r="QP87" s="134"/>
      <c r="QQ87" s="134"/>
      <c r="QR87" s="134"/>
      <c r="QS87" s="134"/>
      <c r="QT87" s="134"/>
      <c r="QU87" s="134"/>
      <c r="QV87" s="134"/>
      <c r="QW87" s="134"/>
      <c r="QX87" s="134"/>
      <c r="QY87" s="134"/>
      <c r="QZ87" s="134"/>
      <c r="RA87" s="134"/>
      <c r="RB87" s="134"/>
      <c r="RC87" s="134"/>
      <c r="RD87" s="134"/>
      <c r="RE87" s="134"/>
      <c r="RF87" s="134"/>
      <c r="RG87" s="134"/>
      <c r="RH87" s="134"/>
      <c r="RI87" s="134"/>
      <c r="RJ87" s="134"/>
      <c r="RK87" s="134"/>
      <c r="RL87" s="134"/>
      <c r="RM87" s="134"/>
      <c r="RN87" s="134"/>
      <c r="RO87" s="134"/>
      <c r="RP87" s="134"/>
      <c r="RQ87" s="134"/>
      <c r="RR87" s="134"/>
      <c r="RS87" s="134"/>
      <c r="RT87" s="134"/>
      <c r="RU87" s="134"/>
      <c r="RV87" s="134"/>
      <c r="RW87" s="134"/>
      <c r="RX87" s="134"/>
      <c r="RY87" s="134"/>
      <c r="RZ87" s="134"/>
      <c r="SA87" s="134"/>
      <c r="SB87" s="134"/>
      <c r="SC87" s="134"/>
      <c r="SD87" s="134"/>
      <c r="SE87" s="134"/>
      <c r="SF87" s="134"/>
      <c r="SG87" s="134"/>
      <c r="SH87" s="134"/>
      <c r="SI87" s="134"/>
      <c r="SJ87" s="134"/>
      <c r="SK87" s="134"/>
      <c r="SL87" s="134"/>
      <c r="SM87" s="134"/>
      <c r="SN87" s="134"/>
      <c r="SO87" s="134"/>
      <c r="SP87" s="134"/>
      <c r="SQ87" s="134"/>
      <c r="SR87" s="134"/>
      <c r="SS87" s="134"/>
      <c r="ST87" s="134"/>
      <c r="SU87" s="134"/>
      <c r="SV87" s="134"/>
      <c r="SW87" s="134"/>
      <c r="SX87" s="134"/>
      <c r="SY87" s="134"/>
      <c r="SZ87" s="134"/>
      <c r="TA87" s="134"/>
      <c r="TB87" s="134"/>
      <c r="TC87" s="134"/>
      <c r="TD87" s="134"/>
      <c r="TE87" s="134"/>
      <c r="TF87" s="134"/>
      <c r="TG87" s="134"/>
      <c r="TH87" s="134"/>
      <c r="TI87" s="134"/>
      <c r="TJ87" s="134"/>
      <c r="TK87" s="134"/>
      <c r="TL87" s="134"/>
      <c r="TM87" s="134"/>
      <c r="TN87" s="134"/>
      <c r="TO87" s="134"/>
      <c r="TP87" s="134"/>
      <c r="TQ87" s="134"/>
      <c r="TR87" s="134"/>
      <c r="TS87" s="134"/>
      <c r="TT87" s="134"/>
      <c r="TU87" s="134"/>
      <c r="TV87" s="134"/>
      <c r="TW87" s="134"/>
      <c r="TX87" s="134"/>
      <c r="TY87" s="134"/>
      <c r="TZ87" s="134"/>
      <c r="UA87" s="134"/>
      <c r="UB87" s="134"/>
      <c r="UC87" s="134"/>
      <c r="UD87" s="134"/>
      <c r="UE87" s="134"/>
      <c r="UF87" s="134"/>
      <c r="UG87" s="134"/>
      <c r="UH87" s="134"/>
      <c r="UI87" s="134"/>
      <c r="UJ87" s="134"/>
      <c r="UK87" s="134"/>
      <c r="UL87" s="134"/>
      <c r="UM87" s="134"/>
      <c r="UN87" s="134"/>
      <c r="UO87" s="134"/>
      <c r="UP87" s="134"/>
      <c r="UQ87" s="134"/>
      <c r="UR87" s="134"/>
      <c r="US87" s="134"/>
      <c r="UT87" s="134"/>
      <c r="UU87" s="134"/>
      <c r="UV87" s="134"/>
      <c r="UW87" s="134"/>
      <c r="UX87" s="134"/>
      <c r="UY87" s="134"/>
      <c r="UZ87" s="134"/>
      <c r="VA87" s="134"/>
      <c r="VB87" s="134"/>
      <c r="VC87" s="134"/>
      <c r="VD87" s="134"/>
      <c r="VE87" s="134"/>
      <c r="VF87" s="134"/>
      <c r="VG87" s="134"/>
      <c r="VH87" s="134"/>
      <c r="VI87" s="134"/>
      <c r="VJ87" s="134"/>
      <c r="VK87" s="134"/>
      <c r="VL87" s="134"/>
      <c r="VM87" s="134"/>
      <c r="VN87" s="134"/>
      <c r="VO87" s="134"/>
      <c r="VP87" s="134"/>
      <c r="VQ87" s="134"/>
      <c r="VR87" s="134"/>
      <c r="VS87" s="134"/>
      <c r="VT87" s="134"/>
      <c r="VU87" s="134"/>
      <c r="VV87" s="134"/>
      <c r="VW87" s="134"/>
      <c r="VX87" s="134"/>
      <c r="VY87" s="134"/>
      <c r="VZ87" s="134"/>
      <c r="WA87" s="134"/>
      <c r="WB87" s="134"/>
      <c r="WC87" s="134"/>
      <c r="WD87" s="134"/>
      <c r="WE87" s="134"/>
      <c r="WF87" s="134"/>
      <c r="WG87" s="134"/>
      <c r="WH87" s="134"/>
      <c r="WI87" s="134"/>
      <c r="WJ87" s="134"/>
      <c r="WK87" s="134"/>
      <c r="WL87" s="134"/>
      <c r="WM87" s="134"/>
      <c r="WN87" s="134"/>
      <c r="WO87" s="134"/>
      <c r="WP87" s="134"/>
      <c r="WQ87" s="134"/>
      <c r="WR87" s="134"/>
      <c r="WS87" s="134"/>
      <c r="WT87" s="134"/>
      <c r="WU87" s="134"/>
      <c r="WV87" s="134"/>
      <c r="WW87" s="134"/>
      <c r="WX87" s="134"/>
      <c r="WY87" s="134"/>
      <c r="WZ87" s="134"/>
      <c r="XA87" s="134"/>
      <c r="XB87" s="134"/>
      <c r="XC87" s="134"/>
      <c r="XD87" s="134"/>
      <c r="XE87" s="134"/>
      <c r="XF87" s="134"/>
      <c r="XG87" s="134"/>
      <c r="XH87" s="134"/>
      <c r="XI87" s="134"/>
      <c r="XJ87" s="134"/>
      <c r="XK87" s="134"/>
      <c r="XL87" s="134"/>
      <c r="XM87" s="134"/>
      <c r="XN87" s="134"/>
      <c r="XO87" s="134"/>
      <c r="XP87" s="134"/>
      <c r="XQ87" s="134"/>
      <c r="XR87" s="134"/>
      <c r="XS87" s="134"/>
      <c r="XT87" s="134"/>
      <c r="XU87" s="134"/>
      <c r="XV87" s="134"/>
      <c r="XW87" s="134"/>
      <c r="XX87" s="134"/>
      <c r="XY87" s="134"/>
      <c r="XZ87" s="134"/>
      <c r="YA87" s="134"/>
      <c r="YB87" s="134"/>
      <c r="YC87" s="134"/>
      <c r="YD87" s="134"/>
      <c r="YE87" s="134"/>
      <c r="YF87" s="134"/>
      <c r="YG87" s="134"/>
      <c r="YH87" s="134"/>
      <c r="YI87" s="134"/>
      <c r="YJ87" s="134"/>
      <c r="YK87" s="134"/>
      <c r="YL87" s="134"/>
      <c r="YM87" s="134"/>
      <c r="YN87" s="134"/>
      <c r="YO87" s="134"/>
      <c r="YP87" s="134"/>
      <c r="YQ87" s="134"/>
      <c r="YR87" s="134"/>
      <c r="YS87" s="134"/>
      <c r="YT87" s="134"/>
      <c r="YU87" s="134"/>
      <c r="YV87" s="134"/>
      <c r="YW87" s="134"/>
      <c r="YX87" s="134"/>
      <c r="YY87" s="134"/>
      <c r="YZ87" s="134"/>
      <c r="ZA87" s="134"/>
      <c r="ZB87" s="134"/>
      <c r="ZC87" s="134"/>
      <c r="ZD87" s="134"/>
      <c r="ZE87" s="134"/>
      <c r="ZF87" s="134"/>
      <c r="ZG87" s="134"/>
      <c r="ZH87" s="134"/>
      <c r="ZI87" s="134"/>
      <c r="ZJ87" s="134"/>
      <c r="ZK87" s="134"/>
      <c r="ZL87" s="134"/>
      <c r="ZM87" s="134"/>
      <c r="ZN87" s="134"/>
      <c r="ZO87" s="134"/>
      <c r="ZP87" s="134"/>
      <c r="ZQ87" s="134"/>
      <c r="ZR87" s="134"/>
      <c r="ZS87" s="134"/>
      <c r="ZT87" s="134"/>
      <c r="ZU87" s="134"/>
      <c r="ZV87" s="134"/>
      <c r="ZW87" s="134"/>
      <c r="ZX87" s="134"/>
      <c r="ZY87" s="134"/>
      <c r="ZZ87" s="134"/>
      <c r="AAA87" s="134"/>
      <c r="AAB87" s="134"/>
      <c r="AAC87" s="134"/>
      <c r="AAD87" s="134"/>
      <c r="AAE87" s="134"/>
      <c r="AAF87" s="134"/>
      <c r="AAG87" s="134"/>
      <c r="AAH87" s="134"/>
      <c r="AAI87" s="134"/>
      <c r="AAJ87" s="134"/>
      <c r="AAK87" s="134"/>
      <c r="AAL87" s="134"/>
      <c r="AAM87" s="134"/>
      <c r="AAN87" s="134"/>
      <c r="AAO87" s="134"/>
      <c r="AAP87" s="134"/>
      <c r="AAQ87" s="134"/>
      <c r="AAR87" s="134"/>
      <c r="AAS87" s="134"/>
      <c r="AAT87" s="134"/>
      <c r="AAU87" s="134"/>
      <c r="AAV87" s="134"/>
      <c r="AAW87" s="134"/>
      <c r="AAX87" s="134"/>
      <c r="AAY87" s="134"/>
      <c r="AAZ87" s="134"/>
      <c r="ABA87" s="134"/>
      <c r="ABB87" s="134"/>
      <c r="ABC87" s="134"/>
      <c r="ABD87" s="134"/>
      <c r="ABE87" s="134"/>
      <c r="ABF87" s="134"/>
      <c r="ABG87" s="134"/>
      <c r="ABH87" s="134"/>
      <c r="ABI87" s="134"/>
      <c r="ABJ87" s="134"/>
      <c r="ABK87" s="134"/>
      <c r="ABL87" s="134"/>
      <c r="ABM87" s="134"/>
      <c r="ABN87" s="134"/>
      <c r="ABO87" s="134"/>
      <c r="ABP87" s="134"/>
      <c r="ABQ87" s="134"/>
      <c r="ABR87" s="134"/>
      <c r="ABS87" s="134"/>
      <c r="ABT87" s="134"/>
      <c r="ABU87" s="134"/>
      <c r="ABV87" s="134"/>
      <c r="ABW87" s="134"/>
      <c r="ABX87" s="134"/>
      <c r="ABY87" s="134"/>
      <c r="ABZ87" s="134"/>
      <c r="ACA87" s="134"/>
      <c r="ACB87" s="134"/>
      <c r="ACC87" s="134"/>
      <c r="ACD87" s="134"/>
      <c r="ACE87" s="134"/>
      <c r="ACF87" s="134"/>
      <c r="ACG87" s="134"/>
      <c r="ACH87" s="134"/>
      <c r="ACI87" s="134"/>
      <c r="ACJ87" s="134"/>
      <c r="ACK87" s="134"/>
      <c r="ACL87" s="134"/>
      <c r="ACM87" s="134"/>
      <c r="ACN87" s="134"/>
      <c r="ACO87" s="134"/>
      <c r="ACP87" s="134"/>
      <c r="ACQ87" s="134"/>
      <c r="ACR87" s="134"/>
      <c r="ACS87" s="134"/>
      <c r="ACT87" s="134"/>
      <c r="ACU87" s="134"/>
      <c r="ACV87" s="134"/>
      <c r="ACW87" s="134"/>
      <c r="ACX87" s="134"/>
      <c r="ACY87" s="134"/>
      <c r="ACZ87" s="134"/>
      <c r="ADA87" s="134"/>
      <c r="ADB87" s="134"/>
      <c r="ADC87" s="134"/>
      <c r="ADD87" s="134"/>
      <c r="ADE87" s="134"/>
      <c r="ADF87" s="134"/>
      <c r="ADG87" s="134"/>
      <c r="ADH87" s="134"/>
      <c r="ADI87" s="134"/>
      <c r="ADJ87" s="134"/>
      <c r="ADK87" s="134"/>
      <c r="ADL87" s="134"/>
      <c r="ADM87" s="134"/>
      <c r="ADN87" s="134"/>
      <c r="ADO87" s="134"/>
      <c r="ADP87" s="134"/>
      <c r="ADQ87" s="134"/>
      <c r="ADR87" s="134"/>
      <c r="ADS87" s="134"/>
      <c r="ADT87" s="134"/>
      <c r="ADU87" s="134"/>
      <c r="ADV87" s="134"/>
      <c r="ADW87" s="134"/>
      <c r="ADX87" s="134"/>
      <c r="ADY87" s="134"/>
      <c r="ADZ87" s="134"/>
      <c r="AEA87" s="134"/>
      <c r="AEB87" s="134"/>
      <c r="AEC87" s="134"/>
      <c r="AED87" s="134"/>
      <c r="AEE87" s="134"/>
      <c r="AEF87" s="134"/>
      <c r="AEG87" s="134"/>
      <c r="AEH87" s="134"/>
      <c r="AEI87" s="134"/>
      <c r="AEJ87" s="134"/>
      <c r="AEK87" s="134"/>
      <c r="AEL87" s="134"/>
      <c r="AEM87" s="134"/>
      <c r="AEN87" s="134"/>
      <c r="AEO87" s="134"/>
      <c r="AEP87" s="134"/>
      <c r="AEQ87" s="134"/>
      <c r="AER87" s="134"/>
      <c r="AES87" s="134"/>
      <c r="AET87" s="134"/>
      <c r="AEU87" s="134"/>
      <c r="AEV87" s="134"/>
      <c r="AEW87" s="134"/>
      <c r="AEX87" s="134"/>
      <c r="AEY87" s="134"/>
      <c r="AEZ87" s="134"/>
      <c r="AFA87" s="134"/>
      <c r="AFB87" s="134"/>
      <c r="AFC87" s="134"/>
      <c r="AFD87" s="134"/>
      <c r="AFE87" s="134"/>
      <c r="AFF87" s="134"/>
      <c r="AFG87" s="134"/>
      <c r="AFH87" s="134"/>
      <c r="AFI87" s="134"/>
      <c r="AFJ87" s="134"/>
      <c r="AFK87" s="134"/>
      <c r="AFL87" s="134"/>
      <c r="AFM87" s="134"/>
      <c r="AFN87" s="134"/>
      <c r="AFO87" s="134"/>
      <c r="AFP87" s="134"/>
      <c r="AFQ87" s="134"/>
      <c r="AFR87" s="134"/>
      <c r="AFS87" s="134"/>
      <c r="AFT87" s="134"/>
      <c r="AFU87" s="134"/>
      <c r="AFV87" s="134"/>
      <c r="AFW87" s="134"/>
      <c r="AFX87" s="134"/>
      <c r="AFY87" s="134"/>
      <c r="AFZ87" s="134"/>
      <c r="AGA87" s="134"/>
      <c r="AGB87" s="134"/>
      <c r="AGC87" s="134"/>
      <c r="AGD87" s="134"/>
      <c r="AGE87" s="134"/>
      <c r="AGF87" s="134"/>
      <c r="AGG87" s="134"/>
      <c r="AGH87" s="134"/>
      <c r="AGI87" s="134"/>
      <c r="AGJ87" s="134"/>
      <c r="AGK87" s="134"/>
      <c r="AGL87" s="134"/>
      <c r="AGM87" s="134"/>
      <c r="AGN87" s="134"/>
      <c r="AGO87" s="134"/>
      <c r="AGP87" s="134"/>
      <c r="AGQ87" s="134"/>
      <c r="AGR87" s="134"/>
      <c r="AGS87" s="134"/>
      <c r="AGT87" s="134"/>
      <c r="AGU87" s="134"/>
      <c r="AGV87" s="134"/>
      <c r="AGW87" s="134"/>
      <c r="AGX87" s="134"/>
      <c r="AGY87" s="134"/>
      <c r="AGZ87" s="134"/>
      <c r="AHA87" s="134"/>
      <c r="AHB87" s="134"/>
      <c r="AHC87" s="134"/>
      <c r="AHD87" s="134"/>
      <c r="AHE87" s="134"/>
      <c r="AHF87" s="134"/>
      <c r="AHG87" s="134"/>
      <c r="AHH87" s="134"/>
      <c r="AHI87" s="134"/>
      <c r="AHJ87" s="134"/>
      <c r="AHK87" s="134"/>
      <c r="AHL87" s="134"/>
      <c r="AHM87" s="134"/>
      <c r="AHN87" s="134"/>
      <c r="AHO87" s="134"/>
      <c r="AHP87" s="134"/>
      <c r="AHQ87" s="134"/>
      <c r="AHR87" s="134"/>
      <c r="AHS87" s="134"/>
      <c r="AHT87" s="134"/>
      <c r="AHU87" s="134"/>
      <c r="AHV87" s="134"/>
      <c r="AHW87" s="134"/>
      <c r="AHX87" s="134"/>
      <c r="AHY87" s="134"/>
      <c r="AHZ87" s="134"/>
      <c r="AIA87" s="134"/>
      <c r="AIB87" s="134"/>
      <c r="AIC87" s="134"/>
      <c r="AID87" s="134"/>
      <c r="AIE87" s="134"/>
      <c r="AIF87" s="134"/>
      <c r="AIG87" s="134"/>
      <c r="AIH87" s="134"/>
      <c r="AII87" s="134"/>
      <c r="AIJ87" s="134"/>
      <c r="AIK87" s="134"/>
      <c r="AIL87" s="134"/>
      <c r="AIM87" s="134"/>
      <c r="AIN87" s="134"/>
      <c r="AIO87" s="134"/>
      <c r="AIP87" s="134"/>
      <c r="AIQ87" s="134"/>
      <c r="AIR87" s="134"/>
      <c r="AIS87" s="134"/>
      <c r="AIT87" s="134"/>
      <c r="AIU87" s="134"/>
      <c r="AIV87" s="134"/>
      <c r="AIW87" s="134"/>
      <c r="AIX87" s="134"/>
      <c r="AIY87" s="134"/>
      <c r="AIZ87" s="134"/>
      <c r="AJA87" s="134"/>
      <c r="AJB87" s="134"/>
      <c r="AJC87" s="134"/>
      <c r="AJD87" s="134"/>
      <c r="AJE87" s="134"/>
      <c r="AJF87" s="134"/>
      <c r="AJG87" s="134"/>
      <c r="AJH87" s="134"/>
      <c r="AJI87" s="134"/>
      <c r="AJJ87" s="134"/>
      <c r="AJK87" s="134"/>
      <c r="AJL87" s="134"/>
      <c r="AJM87" s="134"/>
      <c r="AJN87" s="134"/>
      <c r="AJO87" s="134"/>
      <c r="AJP87" s="134"/>
      <c r="AJQ87" s="134"/>
      <c r="AJR87" s="134"/>
      <c r="AJS87" s="134"/>
      <c r="AJT87" s="134"/>
      <c r="AJU87" s="134"/>
      <c r="AJV87" s="134"/>
      <c r="AJW87" s="134"/>
      <c r="AJX87" s="134"/>
      <c r="AJY87" s="134"/>
      <c r="AJZ87" s="134"/>
      <c r="AKA87" s="134"/>
      <c r="AKB87" s="134"/>
      <c r="AKC87" s="134"/>
      <c r="AKD87" s="134"/>
      <c r="AKE87" s="134"/>
      <c r="AKF87" s="134"/>
      <c r="AKG87" s="134"/>
      <c r="AKH87" s="134"/>
      <c r="AKI87" s="134"/>
      <c r="AKJ87" s="134"/>
      <c r="AKK87" s="134"/>
      <c r="AKL87" s="134"/>
      <c r="AKM87" s="134"/>
      <c r="AKN87" s="134"/>
      <c r="AKO87" s="134"/>
      <c r="AKP87" s="134"/>
      <c r="AKQ87" s="134"/>
      <c r="AKR87" s="134"/>
      <c r="AKS87" s="134"/>
      <c r="AKT87" s="134"/>
      <c r="AKU87" s="134"/>
      <c r="AKV87" s="134"/>
      <c r="AKW87" s="134"/>
      <c r="AKX87" s="134"/>
      <c r="AKY87" s="134"/>
      <c r="AKZ87" s="134"/>
      <c r="ALA87" s="134"/>
      <c r="ALB87" s="134"/>
      <c r="ALC87" s="134"/>
      <c r="ALD87" s="134"/>
      <c r="ALE87" s="134"/>
      <c r="ALF87" s="134"/>
      <c r="ALG87" s="134"/>
      <c r="ALH87" s="134"/>
      <c r="ALI87" s="134"/>
      <c r="ALJ87" s="134"/>
      <c r="ALK87" s="134"/>
      <c r="ALL87" s="134"/>
      <c r="ALM87" s="134"/>
      <c r="ALN87" s="134"/>
      <c r="ALO87" s="134"/>
      <c r="ALP87" s="134"/>
      <c r="ALQ87" s="134"/>
      <c r="ALR87" s="134"/>
      <c r="ALS87" s="134"/>
      <c r="ALT87" s="134"/>
      <c r="ALU87" s="134"/>
      <c r="ALV87" s="134"/>
      <c r="ALW87" s="134"/>
      <c r="ALX87" s="134"/>
      <c r="ALY87" s="134"/>
      <c r="ALZ87" s="134"/>
      <c r="AMA87" s="134"/>
      <c r="AMB87" s="134"/>
      <c r="AMC87" s="134"/>
      <c r="AMD87" s="134"/>
      <c r="AME87" s="134"/>
      <c r="AMF87" s="134"/>
      <c r="AMG87" s="134"/>
      <c r="AMH87" s="134"/>
      <c r="AMI87" s="134"/>
      <c r="AMJ87" s="134"/>
    </row>
    <row r="88" spans="1:1024" s="68" customFormat="1" ht="47.25" x14ac:dyDescent="0.25">
      <c r="B88" s="71">
        <v>85</v>
      </c>
      <c r="C88" s="73"/>
      <c r="D88" s="74" t="s">
        <v>115</v>
      </c>
      <c r="E88" s="196" t="s">
        <v>554</v>
      </c>
      <c r="F88" s="196">
        <v>50381275410</v>
      </c>
      <c r="G88" s="195" t="s">
        <v>557</v>
      </c>
      <c r="H88" s="195" t="s">
        <v>298</v>
      </c>
      <c r="I88" s="195" t="s">
        <v>558</v>
      </c>
      <c r="J88" s="197">
        <v>35455</v>
      </c>
      <c r="K88" s="196" t="s">
        <v>545</v>
      </c>
      <c r="L88" s="196" t="s">
        <v>559</v>
      </c>
      <c r="M88" s="196" t="s">
        <v>32</v>
      </c>
      <c r="N88" s="196" t="s">
        <v>539</v>
      </c>
      <c r="O88" s="198"/>
      <c r="P88" s="198" t="s">
        <v>80</v>
      </c>
      <c r="Q88" s="198" t="s">
        <v>76</v>
      </c>
      <c r="R88" s="195" t="s">
        <v>235</v>
      </c>
      <c r="S88" s="55" t="s">
        <v>90</v>
      </c>
      <c r="T88" s="73"/>
      <c r="U88" s="56">
        <v>45257</v>
      </c>
      <c r="V88" s="57">
        <v>0.54166666666666696</v>
      </c>
      <c r="W88" s="15" t="s">
        <v>116</v>
      </c>
      <c r="X88" s="68">
        <v>36041</v>
      </c>
    </row>
    <row r="89" spans="1:1024" s="1" customFormat="1" ht="78.75" x14ac:dyDescent="0.25">
      <c r="A89" s="68"/>
      <c r="B89" s="71">
        <v>86</v>
      </c>
      <c r="C89" s="69" t="s">
        <v>117</v>
      </c>
      <c r="D89" s="70">
        <v>45092</v>
      </c>
      <c r="E89" s="196" t="s">
        <v>554</v>
      </c>
      <c r="F89" s="196">
        <v>50381275410</v>
      </c>
      <c r="G89" s="195" t="s">
        <v>560</v>
      </c>
      <c r="H89" s="195" t="s">
        <v>561</v>
      </c>
      <c r="I89" s="195" t="s">
        <v>562</v>
      </c>
      <c r="J89" s="199">
        <v>32113</v>
      </c>
      <c r="K89" s="196" t="s">
        <v>563</v>
      </c>
      <c r="L89" s="196" t="s">
        <v>546</v>
      </c>
      <c r="M89" s="196" t="s">
        <v>32</v>
      </c>
      <c r="N89" s="196" t="s">
        <v>539</v>
      </c>
      <c r="O89" s="195"/>
      <c r="P89" s="198" t="s">
        <v>80</v>
      </c>
      <c r="Q89" s="198" t="s">
        <v>80</v>
      </c>
      <c r="R89" s="195" t="s">
        <v>235</v>
      </c>
      <c r="S89" s="55" t="s">
        <v>90</v>
      </c>
      <c r="T89" s="69"/>
      <c r="U89" s="56">
        <v>45257</v>
      </c>
      <c r="V89" s="57">
        <v>0.54166666666666696</v>
      </c>
      <c r="W89" s="15" t="s">
        <v>118</v>
      </c>
    </row>
    <row r="90" spans="1:1024" s="1" customFormat="1" ht="78.75" x14ac:dyDescent="0.25">
      <c r="A90" s="68"/>
      <c r="B90" s="71">
        <v>87</v>
      </c>
      <c r="C90" s="69" t="s">
        <v>117</v>
      </c>
      <c r="D90" s="70">
        <v>45092</v>
      </c>
      <c r="E90" s="196" t="s">
        <v>554</v>
      </c>
      <c r="F90" s="196">
        <v>50381275410</v>
      </c>
      <c r="G90" s="195" t="s">
        <v>564</v>
      </c>
      <c r="H90" s="195" t="s">
        <v>44</v>
      </c>
      <c r="I90" s="195" t="s">
        <v>33</v>
      </c>
      <c r="J90" s="199">
        <v>32481</v>
      </c>
      <c r="K90" s="196" t="s">
        <v>563</v>
      </c>
      <c r="L90" s="196" t="s">
        <v>287</v>
      </c>
      <c r="M90" s="196" t="s">
        <v>32</v>
      </c>
      <c r="N90" s="196" t="s">
        <v>539</v>
      </c>
      <c r="O90" s="195"/>
      <c r="P90" s="198" t="s">
        <v>80</v>
      </c>
      <c r="Q90" s="198" t="s">
        <v>80</v>
      </c>
      <c r="R90" s="195" t="s">
        <v>235</v>
      </c>
      <c r="S90" s="55" t="s">
        <v>90</v>
      </c>
      <c r="T90" s="69"/>
      <c r="U90" s="56">
        <v>45257</v>
      </c>
      <c r="V90" s="57">
        <v>0.54166666666666696</v>
      </c>
      <c r="W90" s="15" t="s">
        <v>119</v>
      </c>
      <c r="X90" s="1">
        <v>36045</v>
      </c>
    </row>
    <row r="91" spans="1:1024" s="1" customFormat="1" ht="110.25" x14ac:dyDescent="0.25">
      <c r="A91" s="68"/>
      <c r="B91" s="71">
        <v>88</v>
      </c>
      <c r="C91" s="69" t="s">
        <v>120</v>
      </c>
      <c r="D91" s="70">
        <v>45198</v>
      </c>
      <c r="E91" s="4" t="s">
        <v>565</v>
      </c>
      <c r="F91" s="136">
        <v>5056007180</v>
      </c>
      <c r="G91" s="4" t="s">
        <v>566</v>
      </c>
      <c r="H91" s="4" t="s">
        <v>298</v>
      </c>
      <c r="I91" s="4" t="s">
        <v>33</v>
      </c>
      <c r="J91" s="79">
        <v>27691</v>
      </c>
      <c r="K91" s="4" t="s">
        <v>567</v>
      </c>
      <c r="L91" s="72" t="s">
        <v>568</v>
      </c>
      <c r="M91" s="4" t="s">
        <v>30</v>
      </c>
      <c r="N91" s="4" t="s">
        <v>71</v>
      </c>
      <c r="O91" s="135" t="s">
        <v>569</v>
      </c>
      <c r="P91" s="76" t="s">
        <v>80</v>
      </c>
      <c r="Q91" s="72" t="s">
        <v>76</v>
      </c>
      <c r="R91" s="110" t="s">
        <v>69</v>
      </c>
      <c r="S91" s="55" t="s">
        <v>90</v>
      </c>
      <c r="T91" s="69"/>
      <c r="U91" s="56">
        <v>45257</v>
      </c>
      <c r="V91" s="57">
        <v>0.54166666666666696</v>
      </c>
      <c r="W91" s="15" t="s">
        <v>86</v>
      </c>
      <c r="X91" s="1">
        <v>36086</v>
      </c>
    </row>
    <row r="92" spans="1:1024" s="68" customFormat="1" ht="60.6" customHeight="1" x14ac:dyDescent="0.25">
      <c r="B92" s="71">
        <v>89</v>
      </c>
      <c r="C92" s="73" t="s">
        <v>122</v>
      </c>
      <c r="D92" s="14">
        <v>45110</v>
      </c>
      <c r="E92" s="4" t="s">
        <v>570</v>
      </c>
      <c r="F92" s="103">
        <v>5054086317</v>
      </c>
      <c r="G92" s="77" t="s">
        <v>571</v>
      </c>
      <c r="H92" s="77" t="s">
        <v>572</v>
      </c>
      <c r="I92" s="77" t="s">
        <v>556</v>
      </c>
      <c r="J92" s="79">
        <v>24376</v>
      </c>
      <c r="K92" s="4" t="s">
        <v>573</v>
      </c>
      <c r="L92" s="72" t="s">
        <v>574</v>
      </c>
      <c r="M92" s="4" t="s">
        <v>27</v>
      </c>
      <c r="N92" s="4" t="s">
        <v>575</v>
      </c>
      <c r="O92" s="54" t="s">
        <v>576</v>
      </c>
      <c r="P92" s="76" t="s">
        <v>80</v>
      </c>
      <c r="Q92" s="72" t="s">
        <v>76</v>
      </c>
      <c r="R92" s="71" t="s">
        <v>577</v>
      </c>
      <c r="S92" s="55" t="s">
        <v>90</v>
      </c>
      <c r="T92" s="73"/>
      <c r="U92" s="56">
        <v>45257</v>
      </c>
      <c r="V92" s="57">
        <v>0.54166666666666696</v>
      </c>
      <c r="W92" s="137" t="s">
        <v>123</v>
      </c>
      <c r="X92" s="68">
        <v>36089</v>
      </c>
    </row>
    <row r="93" spans="1:1024" s="68" customFormat="1" ht="60.6" customHeight="1" x14ac:dyDescent="0.25">
      <c r="B93" s="71">
        <v>90</v>
      </c>
      <c r="C93" s="73" t="s">
        <v>122</v>
      </c>
      <c r="D93" s="14">
        <v>45110</v>
      </c>
      <c r="E93" s="4" t="s">
        <v>570</v>
      </c>
      <c r="F93" s="103">
        <v>5054086317</v>
      </c>
      <c r="G93" s="77" t="s">
        <v>578</v>
      </c>
      <c r="H93" s="77" t="s">
        <v>290</v>
      </c>
      <c r="I93" s="77" t="s">
        <v>303</v>
      </c>
      <c r="J93" s="79">
        <v>24065</v>
      </c>
      <c r="K93" s="4" t="s">
        <v>579</v>
      </c>
      <c r="L93" s="72" t="s">
        <v>580</v>
      </c>
      <c r="M93" s="4" t="s">
        <v>27</v>
      </c>
      <c r="N93" s="4" t="s">
        <v>575</v>
      </c>
      <c r="O93" s="84" t="s">
        <v>576</v>
      </c>
      <c r="P93" s="76" t="s">
        <v>80</v>
      </c>
      <c r="Q93" s="72" t="s">
        <v>76</v>
      </c>
      <c r="R93" s="71" t="s">
        <v>577</v>
      </c>
      <c r="S93" s="55" t="s">
        <v>90</v>
      </c>
      <c r="T93" s="73"/>
      <c r="U93" s="56">
        <v>45257</v>
      </c>
      <c r="V93" s="57">
        <v>0.54166666666666696</v>
      </c>
      <c r="W93" s="137" t="s">
        <v>123</v>
      </c>
      <c r="X93" s="68">
        <v>36089</v>
      </c>
    </row>
    <row r="94" spans="1:1024" s="68" customFormat="1" ht="53.1" customHeight="1" x14ac:dyDescent="0.25">
      <c r="B94" s="71">
        <v>91</v>
      </c>
      <c r="C94" s="73" t="s">
        <v>122</v>
      </c>
      <c r="D94" s="14">
        <v>45110</v>
      </c>
      <c r="E94" s="4" t="s">
        <v>570</v>
      </c>
      <c r="F94" s="103">
        <v>5054086317</v>
      </c>
      <c r="G94" s="77" t="s">
        <v>581</v>
      </c>
      <c r="H94" s="77" t="s">
        <v>298</v>
      </c>
      <c r="I94" s="77" t="s">
        <v>556</v>
      </c>
      <c r="J94" s="79">
        <v>31819</v>
      </c>
      <c r="K94" s="4" t="s">
        <v>582</v>
      </c>
      <c r="L94" s="72" t="s">
        <v>583</v>
      </c>
      <c r="M94" s="4" t="s">
        <v>27</v>
      </c>
      <c r="N94" s="4" t="s">
        <v>575</v>
      </c>
      <c r="O94" s="84" t="s">
        <v>584</v>
      </c>
      <c r="P94" s="76" t="s">
        <v>80</v>
      </c>
      <c r="Q94" s="72" t="s">
        <v>76</v>
      </c>
      <c r="R94" s="71" t="s">
        <v>577</v>
      </c>
      <c r="S94" s="55" t="s">
        <v>90</v>
      </c>
      <c r="T94" s="73"/>
      <c r="U94" s="56">
        <v>45257</v>
      </c>
      <c r="V94" s="57">
        <v>0.54166666666666696</v>
      </c>
      <c r="W94" s="137" t="s">
        <v>123</v>
      </c>
      <c r="X94" s="68">
        <v>36089</v>
      </c>
    </row>
    <row r="95" spans="1:1024" s="1" customFormat="1" ht="78.75" x14ac:dyDescent="0.25">
      <c r="A95" s="68"/>
      <c r="B95" s="71">
        <v>92</v>
      </c>
      <c r="C95" s="78" t="s">
        <v>124</v>
      </c>
      <c r="D95" s="14">
        <v>45197</v>
      </c>
      <c r="E95" s="4" t="s">
        <v>585</v>
      </c>
      <c r="F95" s="71">
        <v>5052021603</v>
      </c>
      <c r="G95" s="71" t="s">
        <v>586</v>
      </c>
      <c r="H95" s="71" t="s">
        <v>164</v>
      </c>
      <c r="I95" s="4" t="s">
        <v>587</v>
      </c>
      <c r="J95" s="79">
        <v>27178</v>
      </c>
      <c r="K95" s="4" t="s">
        <v>588</v>
      </c>
      <c r="L95" s="72" t="s">
        <v>82</v>
      </c>
      <c r="M95" s="4" t="s">
        <v>32</v>
      </c>
      <c r="N95" s="4" t="s">
        <v>71</v>
      </c>
      <c r="O95" s="90" t="s">
        <v>32</v>
      </c>
      <c r="P95" s="76" t="s">
        <v>75</v>
      </c>
      <c r="Q95" s="72" t="s">
        <v>76</v>
      </c>
      <c r="R95" s="110" t="s">
        <v>589</v>
      </c>
      <c r="S95" s="55" t="s">
        <v>90</v>
      </c>
      <c r="T95" s="91"/>
      <c r="U95" s="56">
        <v>45257</v>
      </c>
      <c r="V95" s="57">
        <v>0.54166666666666696</v>
      </c>
      <c r="W95" s="15" t="s">
        <v>77</v>
      </c>
      <c r="X95" s="1">
        <v>36091</v>
      </c>
    </row>
    <row r="96" spans="1:1024" s="1" customFormat="1" ht="78.75" x14ac:dyDescent="0.25">
      <c r="A96" s="68"/>
      <c r="B96" s="71">
        <v>93</v>
      </c>
      <c r="C96" s="78" t="s">
        <v>124</v>
      </c>
      <c r="D96" s="14">
        <v>45197</v>
      </c>
      <c r="E96" s="4" t="s">
        <v>585</v>
      </c>
      <c r="F96" s="71">
        <v>5052021603</v>
      </c>
      <c r="G96" s="71" t="s">
        <v>590</v>
      </c>
      <c r="H96" s="71" t="s">
        <v>591</v>
      </c>
      <c r="I96" s="71" t="s">
        <v>592</v>
      </c>
      <c r="J96" s="79">
        <v>28812</v>
      </c>
      <c r="K96" s="4" t="s">
        <v>459</v>
      </c>
      <c r="L96" s="72" t="s">
        <v>593</v>
      </c>
      <c r="M96" s="4" t="s">
        <v>32</v>
      </c>
      <c r="N96" s="4" t="s">
        <v>452</v>
      </c>
      <c r="O96" s="90" t="s">
        <v>32</v>
      </c>
      <c r="P96" s="76" t="s">
        <v>75</v>
      </c>
      <c r="Q96" s="72" t="s">
        <v>76</v>
      </c>
      <c r="R96" s="110" t="s">
        <v>589</v>
      </c>
      <c r="S96" s="55" t="s">
        <v>90</v>
      </c>
      <c r="T96" s="91"/>
      <c r="U96" s="56">
        <v>45257</v>
      </c>
      <c r="V96" s="57">
        <v>0.54166666666666696</v>
      </c>
      <c r="W96" s="15" t="s">
        <v>77</v>
      </c>
      <c r="X96" s="1">
        <v>36091</v>
      </c>
    </row>
    <row r="97" spans="1:24" s="1" customFormat="1" ht="78.75" x14ac:dyDescent="0.25">
      <c r="A97" s="68"/>
      <c r="B97" s="71">
        <v>94</v>
      </c>
      <c r="C97" s="78" t="s">
        <v>124</v>
      </c>
      <c r="D97" s="14">
        <v>45197</v>
      </c>
      <c r="E97" s="4" t="s">
        <v>594</v>
      </c>
      <c r="F97" s="71">
        <v>7730045102</v>
      </c>
      <c r="G97" s="71" t="s">
        <v>595</v>
      </c>
      <c r="H97" s="71" t="s">
        <v>596</v>
      </c>
      <c r="I97" s="71" t="s">
        <v>435</v>
      </c>
      <c r="J97" s="79">
        <v>28754</v>
      </c>
      <c r="K97" s="4" t="s">
        <v>597</v>
      </c>
      <c r="L97" s="72" t="s">
        <v>83</v>
      </c>
      <c r="M97" s="4" t="s">
        <v>32</v>
      </c>
      <c r="N97" s="4" t="s">
        <v>71</v>
      </c>
      <c r="O97" s="90" t="s">
        <v>460</v>
      </c>
      <c r="P97" s="76" t="s">
        <v>75</v>
      </c>
      <c r="Q97" s="72" t="s">
        <v>76</v>
      </c>
      <c r="R97" s="110" t="s">
        <v>67</v>
      </c>
      <c r="S97" s="55" t="s">
        <v>90</v>
      </c>
      <c r="T97" s="91"/>
      <c r="U97" s="56">
        <v>45257</v>
      </c>
      <c r="V97" s="57">
        <v>0.54166666666666696</v>
      </c>
      <c r="W97" s="15" t="s">
        <v>77</v>
      </c>
      <c r="X97" s="1">
        <v>36091</v>
      </c>
    </row>
    <row r="98" spans="1:24" s="134" customFormat="1" ht="47.25" x14ac:dyDescent="0.25">
      <c r="A98" s="68"/>
      <c r="B98" s="71">
        <v>95</v>
      </c>
      <c r="C98" s="138" t="s">
        <v>125</v>
      </c>
      <c r="D98" s="139">
        <v>45197</v>
      </c>
      <c r="E98" s="140" t="s">
        <v>594</v>
      </c>
      <c r="F98" s="140">
        <v>7730045102</v>
      </c>
      <c r="G98" s="140" t="s">
        <v>598</v>
      </c>
      <c r="H98" s="140" t="s">
        <v>599</v>
      </c>
      <c r="I98" s="140" t="s">
        <v>600</v>
      </c>
      <c r="J98" s="79">
        <v>28241</v>
      </c>
      <c r="K98" s="4" t="s">
        <v>601</v>
      </c>
      <c r="L98" s="72" t="s">
        <v>602</v>
      </c>
      <c r="M98" s="4" t="s">
        <v>32</v>
      </c>
      <c r="N98" s="4" t="s">
        <v>71</v>
      </c>
      <c r="O98" s="141" t="s">
        <v>460</v>
      </c>
      <c r="P98" s="142" t="s">
        <v>75</v>
      </c>
      <c r="Q98" s="142" t="s">
        <v>76</v>
      </c>
      <c r="R98" s="71" t="s">
        <v>67</v>
      </c>
      <c r="S98" s="55" t="s">
        <v>90</v>
      </c>
      <c r="T98" s="144"/>
      <c r="U98" s="56">
        <v>45257</v>
      </c>
      <c r="V98" s="57">
        <v>0.54166666666666696</v>
      </c>
      <c r="W98" s="143" t="s">
        <v>89</v>
      </c>
      <c r="X98" s="134">
        <v>36100</v>
      </c>
    </row>
    <row r="99" spans="1:24" s="134" customFormat="1" ht="47.25" x14ac:dyDescent="0.25">
      <c r="A99" s="68"/>
      <c r="B99" s="71">
        <v>96</v>
      </c>
      <c r="C99" s="138" t="s">
        <v>125</v>
      </c>
      <c r="D99" s="139">
        <v>45197</v>
      </c>
      <c r="E99" s="140" t="s">
        <v>594</v>
      </c>
      <c r="F99" s="140">
        <v>7730045102</v>
      </c>
      <c r="G99" s="145" t="s">
        <v>603</v>
      </c>
      <c r="H99" s="145" t="s">
        <v>604</v>
      </c>
      <c r="I99" s="145" t="s">
        <v>605</v>
      </c>
      <c r="J99" s="79">
        <v>27654</v>
      </c>
      <c r="K99" s="4" t="s">
        <v>606</v>
      </c>
      <c r="L99" s="72" t="s">
        <v>168</v>
      </c>
      <c r="M99" s="4" t="s">
        <v>32</v>
      </c>
      <c r="N99" s="4" t="s">
        <v>71</v>
      </c>
      <c r="O99" s="146" t="s">
        <v>460</v>
      </c>
      <c r="P99" s="142" t="s">
        <v>75</v>
      </c>
      <c r="Q99" s="142" t="s">
        <v>76</v>
      </c>
      <c r="R99" s="71" t="s">
        <v>67</v>
      </c>
      <c r="S99" s="55" t="s">
        <v>90</v>
      </c>
      <c r="T99" s="138"/>
      <c r="U99" s="56">
        <v>45257</v>
      </c>
      <c r="V99" s="57">
        <v>0.54166666666666696</v>
      </c>
      <c r="W99" s="143" t="s">
        <v>77</v>
      </c>
      <c r="X99" s="134">
        <v>36100</v>
      </c>
    </row>
    <row r="100" spans="1:24" s="134" customFormat="1" ht="94.5" x14ac:dyDescent="0.25">
      <c r="A100" s="68"/>
      <c r="B100" s="71">
        <v>97</v>
      </c>
      <c r="C100" s="138" t="s">
        <v>125</v>
      </c>
      <c r="D100" s="139">
        <v>45197</v>
      </c>
      <c r="E100" s="140" t="s">
        <v>607</v>
      </c>
      <c r="F100" s="140">
        <v>5029147809</v>
      </c>
      <c r="G100" s="145" t="s">
        <v>608</v>
      </c>
      <c r="H100" s="145" t="s">
        <v>74</v>
      </c>
      <c r="I100" s="145" t="s">
        <v>294</v>
      </c>
      <c r="J100" s="79">
        <v>21627</v>
      </c>
      <c r="K100" s="4" t="s">
        <v>588</v>
      </c>
      <c r="L100" s="72" t="s">
        <v>609</v>
      </c>
      <c r="M100" s="4" t="s">
        <v>30</v>
      </c>
      <c r="N100" s="4" t="s">
        <v>71</v>
      </c>
      <c r="O100" s="146" t="s">
        <v>610</v>
      </c>
      <c r="P100" s="141" t="s">
        <v>80</v>
      </c>
      <c r="Q100" s="141" t="s">
        <v>76</v>
      </c>
      <c r="R100" s="71" t="s">
        <v>68</v>
      </c>
      <c r="S100" s="55" t="s">
        <v>90</v>
      </c>
      <c r="T100" s="138"/>
      <c r="U100" s="56">
        <v>45257</v>
      </c>
      <c r="V100" s="57">
        <v>0.5625</v>
      </c>
      <c r="W100" s="147" t="s">
        <v>77</v>
      </c>
      <c r="X100" s="134">
        <v>36100</v>
      </c>
    </row>
    <row r="101" spans="1:24" s="134" customFormat="1" ht="94.5" x14ac:dyDescent="0.25">
      <c r="A101" s="68"/>
      <c r="B101" s="71">
        <v>98</v>
      </c>
      <c r="C101" s="138" t="s">
        <v>125</v>
      </c>
      <c r="D101" s="139">
        <v>45197</v>
      </c>
      <c r="E101" s="140" t="s">
        <v>607</v>
      </c>
      <c r="F101" s="140">
        <v>5029147809</v>
      </c>
      <c r="G101" s="145" t="s">
        <v>611</v>
      </c>
      <c r="H101" s="145" t="s">
        <v>60</v>
      </c>
      <c r="I101" s="145" t="s">
        <v>600</v>
      </c>
      <c r="J101" s="79">
        <v>30491</v>
      </c>
      <c r="K101" s="4" t="s">
        <v>612</v>
      </c>
      <c r="L101" s="72" t="s">
        <v>225</v>
      </c>
      <c r="M101" s="4" t="s">
        <v>30</v>
      </c>
      <c r="N101" s="4" t="s">
        <v>71</v>
      </c>
      <c r="O101" s="146" t="s">
        <v>613</v>
      </c>
      <c r="P101" s="141" t="s">
        <v>80</v>
      </c>
      <c r="Q101" s="141" t="s">
        <v>76</v>
      </c>
      <c r="R101" s="71" t="s">
        <v>68</v>
      </c>
      <c r="S101" s="55" t="s">
        <v>90</v>
      </c>
      <c r="T101" s="138"/>
      <c r="U101" s="56">
        <v>45257</v>
      </c>
      <c r="V101" s="57">
        <v>0.5625</v>
      </c>
      <c r="W101" s="143" t="s">
        <v>77</v>
      </c>
      <c r="X101" s="134">
        <v>36100</v>
      </c>
    </row>
    <row r="102" spans="1:24" s="134" customFormat="1" ht="63" x14ac:dyDescent="0.25">
      <c r="A102" s="68"/>
      <c r="B102" s="71">
        <v>99</v>
      </c>
      <c r="C102" s="138" t="s">
        <v>125</v>
      </c>
      <c r="D102" s="139">
        <v>45197</v>
      </c>
      <c r="E102" s="140" t="s">
        <v>614</v>
      </c>
      <c r="F102" s="140">
        <v>5050031557</v>
      </c>
      <c r="G102" s="140" t="s">
        <v>615</v>
      </c>
      <c r="H102" s="140" t="s">
        <v>561</v>
      </c>
      <c r="I102" s="145" t="s">
        <v>443</v>
      </c>
      <c r="J102" s="79">
        <v>24264</v>
      </c>
      <c r="K102" s="4" t="s">
        <v>616</v>
      </c>
      <c r="L102" s="72" t="s">
        <v>168</v>
      </c>
      <c r="M102" s="4" t="s">
        <v>32</v>
      </c>
      <c r="N102" s="4" t="s">
        <v>575</v>
      </c>
      <c r="O102" s="141" t="s">
        <v>617</v>
      </c>
      <c r="P102" s="141" t="s">
        <v>80</v>
      </c>
      <c r="Q102" s="141" t="s">
        <v>76</v>
      </c>
      <c r="R102" s="71" t="s">
        <v>618</v>
      </c>
      <c r="S102" s="55" t="s">
        <v>90</v>
      </c>
      <c r="T102" s="138"/>
      <c r="U102" s="56">
        <v>45257</v>
      </c>
      <c r="V102" s="57">
        <v>0.5625</v>
      </c>
      <c r="W102" s="143" t="s">
        <v>77</v>
      </c>
      <c r="X102" s="134">
        <v>36100</v>
      </c>
    </row>
    <row r="103" spans="1:24" s="68" customFormat="1" ht="110.25" x14ac:dyDescent="0.25">
      <c r="B103" s="71">
        <v>100</v>
      </c>
      <c r="C103" s="73" t="s">
        <v>126</v>
      </c>
      <c r="D103" s="74">
        <v>45197</v>
      </c>
      <c r="E103" s="4" t="s">
        <v>619</v>
      </c>
      <c r="F103" s="4">
        <v>5034057572</v>
      </c>
      <c r="G103" s="71" t="s">
        <v>620</v>
      </c>
      <c r="H103" s="71" t="s">
        <v>290</v>
      </c>
      <c r="I103" s="71" t="s">
        <v>31</v>
      </c>
      <c r="J103" s="79">
        <v>24285</v>
      </c>
      <c r="K103" s="4" t="s">
        <v>621</v>
      </c>
      <c r="L103" s="72" t="s">
        <v>87</v>
      </c>
      <c r="M103" s="4" t="s">
        <v>32</v>
      </c>
      <c r="N103" s="4" t="s">
        <v>575</v>
      </c>
      <c r="O103" s="72" t="s">
        <v>622</v>
      </c>
      <c r="P103" s="76" t="s">
        <v>227</v>
      </c>
      <c r="Q103" s="72" t="s">
        <v>76</v>
      </c>
      <c r="R103" s="71" t="s">
        <v>623</v>
      </c>
      <c r="S103" s="55" t="s">
        <v>90</v>
      </c>
      <c r="T103" s="69"/>
      <c r="U103" s="56">
        <v>45257</v>
      </c>
      <c r="V103" s="57">
        <v>0.5625</v>
      </c>
      <c r="W103" s="15" t="s">
        <v>86</v>
      </c>
      <c r="X103" s="68">
        <v>36102</v>
      </c>
    </row>
    <row r="104" spans="1:24" s="68" customFormat="1" ht="110.25" x14ac:dyDescent="0.25">
      <c r="B104" s="71">
        <v>101</v>
      </c>
      <c r="C104" s="77">
        <v>14</v>
      </c>
      <c r="D104" s="76">
        <v>45197</v>
      </c>
      <c r="E104" s="4" t="s">
        <v>624</v>
      </c>
      <c r="F104" s="71">
        <v>5050089116</v>
      </c>
      <c r="G104" s="75" t="s">
        <v>625</v>
      </c>
      <c r="H104" s="75" t="s">
        <v>626</v>
      </c>
      <c r="I104" s="75" t="s">
        <v>627</v>
      </c>
      <c r="J104" s="79">
        <v>22336</v>
      </c>
      <c r="K104" s="4" t="s">
        <v>628</v>
      </c>
      <c r="L104" s="72">
        <v>12</v>
      </c>
      <c r="M104" s="4" t="s">
        <v>32</v>
      </c>
      <c r="N104" s="4" t="s">
        <v>71</v>
      </c>
      <c r="O104" s="76" t="s">
        <v>72</v>
      </c>
      <c r="P104" s="72" t="s">
        <v>75</v>
      </c>
      <c r="Q104" s="72" t="s">
        <v>76</v>
      </c>
      <c r="R104" s="71" t="s">
        <v>67</v>
      </c>
      <c r="S104" s="55" t="s">
        <v>90</v>
      </c>
      <c r="T104" s="73"/>
      <c r="U104" s="56">
        <v>45257</v>
      </c>
      <c r="V104" s="57">
        <v>0.5625</v>
      </c>
      <c r="W104" s="15" t="s">
        <v>127</v>
      </c>
      <c r="X104" s="68">
        <v>36105</v>
      </c>
    </row>
    <row r="105" spans="1:24" s="68" customFormat="1" ht="110.25" x14ac:dyDescent="0.25">
      <c r="B105" s="71">
        <v>102</v>
      </c>
      <c r="C105" s="148">
        <v>14</v>
      </c>
      <c r="D105" s="74">
        <v>45197</v>
      </c>
      <c r="E105" s="4" t="s">
        <v>629</v>
      </c>
      <c r="F105" s="71">
        <v>5047104237</v>
      </c>
      <c r="G105" s="75" t="s">
        <v>630</v>
      </c>
      <c r="H105" s="75" t="s">
        <v>44</v>
      </c>
      <c r="I105" s="75" t="s">
        <v>631</v>
      </c>
      <c r="J105" s="79">
        <v>30568</v>
      </c>
      <c r="K105" s="4" t="s">
        <v>632</v>
      </c>
      <c r="L105" s="72" t="s">
        <v>633</v>
      </c>
      <c r="M105" s="4" t="s">
        <v>27</v>
      </c>
      <c r="N105" s="4" t="s">
        <v>71</v>
      </c>
      <c r="O105" s="76" t="s">
        <v>634</v>
      </c>
      <c r="P105" s="72" t="s">
        <v>80</v>
      </c>
      <c r="Q105" s="72" t="s">
        <v>76</v>
      </c>
      <c r="R105" s="71" t="s">
        <v>68</v>
      </c>
      <c r="S105" s="55" t="s">
        <v>90</v>
      </c>
      <c r="T105" s="73"/>
      <c r="U105" s="56">
        <v>45257</v>
      </c>
      <c r="V105" s="57">
        <v>0.5625</v>
      </c>
      <c r="W105" s="15" t="s">
        <v>127</v>
      </c>
      <c r="X105" s="68">
        <v>36105</v>
      </c>
    </row>
    <row r="106" spans="1:24" s="1" customFormat="1" ht="47.25" x14ac:dyDescent="0.25">
      <c r="A106" s="68"/>
      <c r="B106" s="71">
        <v>103</v>
      </c>
      <c r="C106" s="69" t="s">
        <v>128</v>
      </c>
      <c r="D106" s="70">
        <v>45107</v>
      </c>
      <c r="E106" s="4" t="s">
        <v>629</v>
      </c>
      <c r="F106" s="103">
        <v>5047104237</v>
      </c>
      <c r="G106" s="4" t="s">
        <v>635</v>
      </c>
      <c r="H106" s="4" t="s">
        <v>60</v>
      </c>
      <c r="I106" s="4" t="s">
        <v>33</v>
      </c>
      <c r="J106" s="79">
        <v>31454</v>
      </c>
      <c r="K106" s="4" t="s">
        <v>636</v>
      </c>
      <c r="L106" s="72" t="s">
        <v>637</v>
      </c>
      <c r="M106" s="4" t="s">
        <v>32</v>
      </c>
      <c r="N106" s="4" t="s">
        <v>71</v>
      </c>
      <c r="O106" s="76" t="s">
        <v>638</v>
      </c>
      <c r="P106" s="76" t="s">
        <v>80</v>
      </c>
      <c r="Q106" s="72" t="s">
        <v>76</v>
      </c>
      <c r="R106" s="71" t="s">
        <v>67</v>
      </c>
      <c r="S106" s="55" t="s">
        <v>90</v>
      </c>
      <c r="T106" s="69"/>
      <c r="U106" s="56">
        <v>45257</v>
      </c>
      <c r="V106" s="57">
        <v>0.5625</v>
      </c>
      <c r="W106" s="15" t="s">
        <v>77</v>
      </c>
      <c r="X106" s="1">
        <v>36107</v>
      </c>
    </row>
    <row r="107" spans="1:24" s="68" customFormat="1" ht="78.75" x14ac:dyDescent="0.25">
      <c r="B107" s="71">
        <v>104</v>
      </c>
      <c r="C107" s="73" t="s">
        <v>129</v>
      </c>
      <c r="D107" s="74">
        <v>45040</v>
      </c>
      <c r="E107" s="4" t="s">
        <v>629</v>
      </c>
      <c r="F107" s="103">
        <v>5047104237</v>
      </c>
      <c r="G107" s="77" t="s">
        <v>639</v>
      </c>
      <c r="H107" s="77" t="s">
        <v>394</v>
      </c>
      <c r="I107" s="77" t="s">
        <v>88</v>
      </c>
      <c r="J107" s="79">
        <v>31463</v>
      </c>
      <c r="K107" s="77" t="s">
        <v>640</v>
      </c>
      <c r="L107" s="76" t="s">
        <v>641</v>
      </c>
      <c r="M107" s="4" t="s">
        <v>32</v>
      </c>
      <c r="N107" s="4" t="s">
        <v>71</v>
      </c>
      <c r="O107" s="76" t="s">
        <v>638</v>
      </c>
      <c r="P107" s="76" t="s">
        <v>80</v>
      </c>
      <c r="Q107" s="72" t="s">
        <v>76</v>
      </c>
      <c r="R107" s="71" t="s">
        <v>67</v>
      </c>
      <c r="S107" s="55" t="s">
        <v>90</v>
      </c>
      <c r="T107" s="73"/>
      <c r="U107" s="56">
        <v>45257</v>
      </c>
      <c r="V107" s="57">
        <v>0.5625</v>
      </c>
      <c r="W107" s="15" t="s">
        <v>77</v>
      </c>
      <c r="X107" s="68">
        <v>36108</v>
      </c>
    </row>
    <row r="108" spans="1:24" s="68" customFormat="1" ht="47.25" x14ac:dyDescent="0.25">
      <c r="B108" s="71">
        <v>105</v>
      </c>
      <c r="C108" s="73" t="s">
        <v>129</v>
      </c>
      <c r="D108" s="74">
        <v>45040</v>
      </c>
      <c r="E108" s="4" t="s">
        <v>629</v>
      </c>
      <c r="F108" s="103">
        <v>5047104237</v>
      </c>
      <c r="G108" s="77" t="s">
        <v>642</v>
      </c>
      <c r="H108" s="77" t="s">
        <v>517</v>
      </c>
      <c r="I108" s="77" t="s">
        <v>31</v>
      </c>
      <c r="J108" s="79">
        <v>34138</v>
      </c>
      <c r="K108" s="77" t="s">
        <v>643</v>
      </c>
      <c r="L108" s="76" t="s">
        <v>644</v>
      </c>
      <c r="M108" s="4" t="s">
        <v>32</v>
      </c>
      <c r="N108" s="4" t="s">
        <v>71</v>
      </c>
      <c r="O108" s="76" t="s">
        <v>638</v>
      </c>
      <c r="P108" s="76" t="s">
        <v>80</v>
      </c>
      <c r="Q108" s="72" t="s">
        <v>76</v>
      </c>
      <c r="R108" s="71" t="s">
        <v>67</v>
      </c>
      <c r="S108" s="55" t="s">
        <v>90</v>
      </c>
      <c r="T108" s="73"/>
      <c r="U108" s="56">
        <v>45257</v>
      </c>
      <c r="V108" s="57">
        <v>0.5625</v>
      </c>
      <c r="W108" s="15" t="s">
        <v>77</v>
      </c>
      <c r="X108" s="68">
        <v>36108</v>
      </c>
    </row>
    <row r="109" spans="1:24" s="68" customFormat="1" ht="47.25" x14ac:dyDescent="0.25">
      <c r="B109" s="71">
        <v>106</v>
      </c>
      <c r="C109" s="73" t="s">
        <v>129</v>
      </c>
      <c r="D109" s="74">
        <v>45040</v>
      </c>
      <c r="E109" s="4" t="s">
        <v>629</v>
      </c>
      <c r="F109" s="103">
        <v>5047104237</v>
      </c>
      <c r="G109" s="77" t="s">
        <v>645</v>
      </c>
      <c r="H109" s="77" t="s">
        <v>334</v>
      </c>
      <c r="I109" s="77" t="s">
        <v>31</v>
      </c>
      <c r="J109" s="79">
        <v>32147</v>
      </c>
      <c r="K109" s="77" t="s">
        <v>646</v>
      </c>
      <c r="L109" s="76" t="s">
        <v>641</v>
      </c>
      <c r="M109" s="4" t="s">
        <v>32</v>
      </c>
      <c r="N109" s="4" t="s">
        <v>71</v>
      </c>
      <c r="O109" s="76" t="s">
        <v>638</v>
      </c>
      <c r="P109" s="76" t="s">
        <v>80</v>
      </c>
      <c r="Q109" s="72" t="s">
        <v>76</v>
      </c>
      <c r="R109" s="71" t="s">
        <v>67</v>
      </c>
      <c r="S109" s="55" t="s">
        <v>90</v>
      </c>
      <c r="T109" s="73"/>
      <c r="U109" s="56">
        <v>45257</v>
      </c>
      <c r="V109" s="57">
        <v>0.5625</v>
      </c>
      <c r="W109" s="15" t="s">
        <v>77</v>
      </c>
      <c r="X109" s="68">
        <v>36108</v>
      </c>
    </row>
    <row r="110" spans="1:24" s="68" customFormat="1" ht="94.5" x14ac:dyDescent="0.25">
      <c r="B110" s="71">
        <v>107</v>
      </c>
      <c r="C110" s="73" t="s">
        <v>129</v>
      </c>
      <c r="D110" s="74">
        <v>45040</v>
      </c>
      <c r="E110" s="4" t="s">
        <v>647</v>
      </c>
      <c r="F110" s="103">
        <v>5036069598</v>
      </c>
      <c r="G110" s="75" t="s">
        <v>648</v>
      </c>
      <c r="H110" s="75" t="s">
        <v>298</v>
      </c>
      <c r="I110" s="75" t="s">
        <v>33</v>
      </c>
      <c r="J110" s="74">
        <v>28956</v>
      </c>
      <c r="K110" s="77" t="s">
        <v>649</v>
      </c>
      <c r="L110" s="76" t="s">
        <v>650</v>
      </c>
      <c r="M110" s="4" t="s">
        <v>32</v>
      </c>
      <c r="N110" s="4" t="s">
        <v>651</v>
      </c>
      <c r="O110" s="76" t="s">
        <v>72</v>
      </c>
      <c r="P110" s="76" t="s">
        <v>227</v>
      </c>
      <c r="Q110" s="72" t="s">
        <v>76</v>
      </c>
      <c r="R110" s="71" t="s">
        <v>652</v>
      </c>
      <c r="S110" s="55" t="s">
        <v>90</v>
      </c>
      <c r="T110" s="73"/>
      <c r="U110" s="56">
        <v>45257</v>
      </c>
      <c r="V110" s="57">
        <v>0.5625</v>
      </c>
      <c r="W110" s="15" t="s">
        <v>77</v>
      </c>
      <c r="X110" s="68">
        <v>36108</v>
      </c>
    </row>
    <row r="111" spans="1:24" s="68" customFormat="1" ht="94.5" x14ac:dyDescent="0.25">
      <c r="B111" s="71">
        <v>108</v>
      </c>
      <c r="C111" s="73" t="s">
        <v>129</v>
      </c>
      <c r="D111" s="74">
        <v>45040</v>
      </c>
      <c r="E111" s="4" t="s">
        <v>653</v>
      </c>
      <c r="F111" s="103">
        <v>5018111600</v>
      </c>
      <c r="G111" s="75" t="s">
        <v>654</v>
      </c>
      <c r="H111" s="75" t="s">
        <v>29</v>
      </c>
      <c r="I111" s="75" t="s">
        <v>600</v>
      </c>
      <c r="J111" s="74">
        <v>26684</v>
      </c>
      <c r="K111" s="77" t="s">
        <v>588</v>
      </c>
      <c r="L111" s="76">
        <v>12</v>
      </c>
      <c r="M111" s="4" t="s">
        <v>30</v>
      </c>
      <c r="N111" s="4" t="s">
        <v>305</v>
      </c>
      <c r="O111" s="76" t="s">
        <v>655</v>
      </c>
      <c r="P111" s="76" t="s">
        <v>656</v>
      </c>
      <c r="Q111" s="72" t="s">
        <v>657</v>
      </c>
      <c r="R111" s="71" t="s">
        <v>652</v>
      </c>
      <c r="S111" s="55" t="s">
        <v>90</v>
      </c>
      <c r="T111" s="73"/>
      <c r="U111" s="56">
        <v>45257</v>
      </c>
      <c r="V111" s="57">
        <v>0.5625</v>
      </c>
      <c r="W111" s="15" t="s">
        <v>77</v>
      </c>
      <c r="X111" s="68">
        <v>36108</v>
      </c>
    </row>
    <row r="112" spans="1:24" s="68" customFormat="1" ht="47.25" x14ac:dyDescent="0.25">
      <c r="B112" s="71">
        <v>109</v>
      </c>
      <c r="C112" s="73" t="s">
        <v>93</v>
      </c>
      <c r="D112" s="74">
        <v>45188</v>
      </c>
      <c r="E112" s="4" t="s">
        <v>658</v>
      </c>
      <c r="F112" s="4">
        <v>5053041031</v>
      </c>
      <c r="G112" s="75" t="s">
        <v>659</v>
      </c>
      <c r="H112" s="75" t="s">
        <v>660</v>
      </c>
      <c r="I112" s="75" t="s">
        <v>627</v>
      </c>
      <c r="J112" s="74">
        <v>23763</v>
      </c>
      <c r="K112" s="102" t="s">
        <v>661</v>
      </c>
      <c r="L112" s="77" t="s">
        <v>662</v>
      </c>
      <c r="M112" s="4" t="s">
        <v>30</v>
      </c>
      <c r="N112" s="4" t="s">
        <v>663</v>
      </c>
      <c r="O112" s="76" t="s">
        <v>664</v>
      </c>
      <c r="P112" s="90" t="s">
        <v>533</v>
      </c>
      <c r="Q112" s="72" t="s">
        <v>665</v>
      </c>
      <c r="R112" s="110"/>
      <c r="S112" s="55" t="s">
        <v>282</v>
      </c>
      <c r="T112" s="73"/>
      <c r="U112" s="56">
        <v>45257</v>
      </c>
      <c r="V112" s="57">
        <v>0.5625</v>
      </c>
      <c r="W112" s="15" t="s">
        <v>77</v>
      </c>
      <c r="X112" s="68">
        <v>36119</v>
      </c>
    </row>
    <row r="113" spans="2:24" s="68" customFormat="1" ht="47.25" x14ac:dyDescent="0.25">
      <c r="B113" s="71">
        <v>110</v>
      </c>
      <c r="C113" s="73"/>
      <c r="D113" s="74">
        <v>45188</v>
      </c>
      <c r="E113" s="4" t="s">
        <v>666</v>
      </c>
      <c r="F113" s="4">
        <v>5029232998</v>
      </c>
      <c r="G113" s="75" t="s">
        <v>667</v>
      </c>
      <c r="H113" s="75" t="s">
        <v>95</v>
      </c>
      <c r="I113" s="75" t="s">
        <v>31</v>
      </c>
      <c r="J113" s="74">
        <v>28317</v>
      </c>
      <c r="K113" s="102" t="s">
        <v>268</v>
      </c>
      <c r="L113" s="77" t="s">
        <v>82</v>
      </c>
      <c r="M113" s="4" t="s">
        <v>30</v>
      </c>
      <c r="N113" s="4" t="s">
        <v>71</v>
      </c>
      <c r="O113" s="76" t="s">
        <v>668</v>
      </c>
      <c r="P113" s="90" t="s">
        <v>80</v>
      </c>
      <c r="Q113" s="72" t="s">
        <v>76</v>
      </c>
      <c r="R113" s="110" t="s">
        <v>669</v>
      </c>
      <c r="S113" s="55" t="s">
        <v>90</v>
      </c>
      <c r="T113" s="73"/>
      <c r="U113" s="56">
        <v>45257</v>
      </c>
      <c r="V113" s="57">
        <v>0.5625</v>
      </c>
      <c r="W113" s="15" t="s">
        <v>77</v>
      </c>
      <c r="X113" s="68">
        <v>36119</v>
      </c>
    </row>
    <row r="114" spans="2:24" s="68" customFormat="1" ht="47.25" x14ac:dyDescent="0.25">
      <c r="B114" s="71">
        <v>111</v>
      </c>
      <c r="C114" s="73" t="s">
        <v>130</v>
      </c>
      <c r="D114" s="74">
        <v>45198</v>
      </c>
      <c r="E114" s="4" t="s">
        <v>670</v>
      </c>
      <c r="F114" s="149">
        <v>5052010295</v>
      </c>
      <c r="G114" s="4" t="s">
        <v>671</v>
      </c>
      <c r="H114" s="4" t="s">
        <v>672</v>
      </c>
      <c r="I114" s="4" t="s">
        <v>39</v>
      </c>
      <c r="J114" s="72">
        <v>19526</v>
      </c>
      <c r="K114" s="4" t="s">
        <v>673</v>
      </c>
      <c r="L114" s="4" t="s">
        <v>165</v>
      </c>
      <c r="M114" s="4" t="s">
        <v>674</v>
      </c>
      <c r="N114" s="4" t="s">
        <v>663</v>
      </c>
      <c r="O114" s="76" t="s">
        <v>32</v>
      </c>
      <c r="P114" s="76" t="s">
        <v>675</v>
      </c>
      <c r="Q114" s="72" t="s">
        <v>534</v>
      </c>
      <c r="R114" s="71"/>
      <c r="S114" s="55" t="s">
        <v>282</v>
      </c>
      <c r="T114" s="69"/>
      <c r="U114" s="56">
        <v>45257</v>
      </c>
      <c r="V114" s="57">
        <v>0.5625</v>
      </c>
      <c r="W114" s="15" t="s">
        <v>131</v>
      </c>
      <c r="X114" s="68">
        <v>36123</v>
      </c>
    </row>
    <row r="115" spans="2:24" s="68" customFormat="1" ht="47.25" x14ac:dyDescent="0.25">
      <c r="B115" s="71">
        <v>112</v>
      </c>
      <c r="C115" s="77">
        <v>235</v>
      </c>
      <c r="D115" s="76">
        <v>45198</v>
      </c>
      <c r="E115" s="77" t="s">
        <v>676</v>
      </c>
      <c r="F115" s="75">
        <v>5001070627</v>
      </c>
      <c r="G115" s="75" t="s">
        <v>677</v>
      </c>
      <c r="H115" s="75" t="s">
        <v>298</v>
      </c>
      <c r="I115" s="75" t="s">
        <v>678</v>
      </c>
      <c r="J115" s="76">
        <v>29358</v>
      </c>
      <c r="K115" s="77" t="s">
        <v>178</v>
      </c>
      <c r="L115" s="77" t="s">
        <v>679</v>
      </c>
      <c r="M115" s="4" t="s">
        <v>32</v>
      </c>
      <c r="N115" s="4" t="s">
        <v>179</v>
      </c>
      <c r="O115" s="77" t="s">
        <v>72</v>
      </c>
      <c r="P115" s="72" t="s">
        <v>80</v>
      </c>
      <c r="Q115" s="77" t="s">
        <v>76</v>
      </c>
      <c r="R115" s="71" t="s">
        <v>680</v>
      </c>
      <c r="S115" s="55" t="s">
        <v>90</v>
      </c>
      <c r="T115" s="77"/>
      <c r="U115" s="56">
        <v>45257</v>
      </c>
      <c r="V115" s="57">
        <v>0.5625</v>
      </c>
      <c r="W115" s="15" t="s">
        <v>132</v>
      </c>
      <c r="X115" s="68">
        <v>36149</v>
      </c>
    </row>
    <row r="116" spans="2:24" s="68" customFormat="1" ht="47.25" x14ac:dyDescent="0.25">
      <c r="B116" s="71">
        <v>113</v>
      </c>
      <c r="C116" s="77">
        <v>235</v>
      </c>
      <c r="D116" s="76">
        <v>45198</v>
      </c>
      <c r="E116" s="77" t="s">
        <v>676</v>
      </c>
      <c r="F116" s="75">
        <v>5001070627</v>
      </c>
      <c r="G116" s="75" t="s">
        <v>681</v>
      </c>
      <c r="H116" s="75" t="s">
        <v>298</v>
      </c>
      <c r="I116" s="75" t="s">
        <v>682</v>
      </c>
      <c r="J116" s="76">
        <v>28070</v>
      </c>
      <c r="K116" s="77" t="s">
        <v>178</v>
      </c>
      <c r="L116" s="77" t="s">
        <v>679</v>
      </c>
      <c r="M116" s="4" t="s">
        <v>32</v>
      </c>
      <c r="N116" s="4" t="s">
        <v>179</v>
      </c>
      <c r="O116" s="77" t="s">
        <v>72</v>
      </c>
      <c r="P116" s="72" t="s">
        <v>80</v>
      </c>
      <c r="Q116" s="77" t="s">
        <v>76</v>
      </c>
      <c r="R116" s="71" t="s">
        <v>680</v>
      </c>
      <c r="S116" s="55" t="s">
        <v>90</v>
      </c>
      <c r="T116" s="77"/>
      <c r="U116" s="56">
        <v>45257</v>
      </c>
      <c r="V116" s="57">
        <v>0.58333333333333304</v>
      </c>
      <c r="W116" s="15" t="s">
        <v>132</v>
      </c>
      <c r="X116" s="68">
        <v>36149</v>
      </c>
    </row>
    <row r="117" spans="2:24" s="68" customFormat="1" ht="63" x14ac:dyDescent="0.25">
      <c r="B117" s="71">
        <v>114</v>
      </c>
      <c r="C117" s="77">
        <v>235</v>
      </c>
      <c r="D117" s="76">
        <v>45198</v>
      </c>
      <c r="E117" s="77" t="s">
        <v>683</v>
      </c>
      <c r="F117" s="194">
        <v>644110510148</v>
      </c>
      <c r="G117" s="75" t="s">
        <v>684</v>
      </c>
      <c r="H117" s="75" t="s">
        <v>685</v>
      </c>
      <c r="I117" s="75" t="s">
        <v>686</v>
      </c>
      <c r="J117" s="76">
        <v>31075</v>
      </c>
      <c r="K117" s="77" t="s">
        <v>687</v>
      </c>
      <c r="L117" s="77" t="s">
        <v>81</v>
      </c>
      <c r="M117" s="4" t="s">
        <v>688</v>
      </c>
      <c r="N117" s="4" t="s">
        <v>71</v>
      </c>
      <c r="O117" s="77" t="s">
        <v>689</v>
      </c>
      <c r="P117" s="72" t="s">
        <v>80</v>
      </c>
      <c r="Q117" s="77" t="s">
        <v>76</v>
      </c>
      <c r="R117" s="71" t="s">
        <v>541</v>
      </c>
      <c r="S117" s="55" t="s">
        <v>90</v>
      </c>
      <c r="T117" s="77"/>
      <c r="U117" s="56">
        <v>45257</v>
      </c>
      <c r="V117" s="57">
        <v>0.58333333333333304</v>
      </c>
      <c r="W117" s="15" t="s">
        <v>132</v>
      </c>
      <c r="X117" s="68">
        <v>36149</v>
      </c>
    </row>
    <row r="118" spans="2:24" s="68" customFormat="1" ht="47.25" x14ac:dyDescent="0.25">
      <c r="B118" s="71">
        <v>115</v>
      </c>
      <c r="C118" s="77">
        <v>235</v>
      </c>
      <c r="D118" s="76">
        <v>45198</v>
      </c>
      <c r="E118" s="77" t="s">
        <v>690</v>
      </c>
      <c r="F118" s="75">
        <v>7705418181</v>
      </c>
      <c r="G118" s="75" t="s">
        <v>691</v>
      </c>
      <c r="H118" s="75" t="s">
        <v>349</v>
      </c>
      <c r="I118" s="75" t="s">
        <v>34</v>
      </c>
      <c r="J118" s="76">
        <v>30597</v>
      </c>
      <c r="K118" s="77" t="s">
        <v>692</v>
      </c>
      <c r="L118" s="77" t="s">
        <v>467</v>
      </c>
      <c r="M118" s="4" t="s">
        <v>468</v>
      </c>
      <c r="N118" s="4" t="s">
        <v>452</v>
      </c>
      <c r="O118" s="77" t="s">
        <v>470</v>
      </c>
      <c r="P118" s="72" t="s">
        <v>373</v>
      </c>
      <c r="Q118" s="77" t="s">
        <v>76</v>
      </c>
      <c r="R118" s="71" t="s">
        <v>471</v>
      </c>
      <c r="S118" s="55" t="s">
        <v>90</v>
      </c>
      <c r="T118" s="77"/>
      <c r="U118" s="56">
        <v>45257</v>
      </c>
      <c r="V118" s="57">
        <v>0.58333333333333304</v>
      </c>
      <c r="W118" s="15" t="s">
        <v>132</v>
      </c>
      <c r="X118" s="68">
        <v>36149</v>
      </c>
    </row>
    <row r="119" spans="2:24" s="68" customFormat="1" ht="63" x14ac:dyDescent="0.25">
      <c r="B119" s="71">
        <v>116</v>
      </c>
      <c r="C119" s="75">
        <v>235</v>
      </c>
      <c r="D119" s="74">
        <v>45198</v>
      </c>
      <c r="E119" s="77" t="s">
        <v>693</v>
      </c>
      <c r="F119" s="75">
        <v>5007040019</v>
      </c>
      <c r="G119" s="75" t="s">
        <v>694</v>
      </c>
      <c r="H119" s="75" t="s">
        <v>74</v>
      </c>
      <c r="I119" s="75" t="s">
        <v>91</v>
      </c>
      <c r="J119" s="74">
        <v>27062</v>
      </c>
      <c r="K119" s="77" t="s">
        <v>268</v>
      </c>
      <c r="L119" s="75" t="s">
        <v>87</v>
      </c>
      <c r="M119" s="4" t="s">
        <v>27</v>
      </c>
      <c r="N119" s="4" t="s">
        <v>305</v>
      </c>
      <c r="O119" s="76" t="s">
        <v>695</v>
      </c>
      <c r="P119" s="72" t="s">
        <v>80</v>
      </c>
      <c r="Q119" s="77" t="s">
        <v>76</v>
      </c>
      <c r="R119" s="77" t="s">
        <v>696</v>
      </c>
      <c r="S119" s="55" t="s">
        <v>90</v>
      </c>
      <c r="T119" s="77"/>
      <c r="U119" s="56">
        <v>45257</v>
      </c>
      <c r="V119" s="57">
        <v>0.58333333333333304</v>
      </c>
      <c r="W119" s="15" t="s">
        <v>132</v>
      </c>
      <c r="X119" s="68">
        <v>36149</v>
      </c>
    </row>
    <row r="120" spans="2:24" s="68" customFormat="1" ht="94.5" x14ac:dyDescent="0.25">
      <c r="B120" s="71">
        <v>117</v>
      </c>
      <c r="C120" s="75">
        <v>235</v>
      </c>
      <c r="D120" s="74">
        <v>45198</v>
      </c>
      <c r="E120" s="77" t="s">
        <v>693</v>
      </c>
      <c r="F120" s="75">
        <v>5007040019</v>
      </c>
      <c r="G120" s="75" t="s">
        <v>697</v>
      </c>
      <c r="H120" s="75" t="s">
        <v>95</v>
      </c>
      <c r="I120" s="75" t="s">
        <v>698</v>
      </c>
      <c r="J120" s="74">
        <v>34110</v>
      </c>
      <c r="K120" s="77" t="s">
        <v>579</v>
      </c>
      <c r="L120" s="75" t="s">
        <v>87</v>
      </c>
      <c r="M120" s="4" t="s">
        <v>27</v>
      </c>
      <c r="N120" s="4" t="s">
        <v>173</v>
      </c>
      <c r="O120" s="77" t="s">
        <v>699</v>
      </c>
      <c r="P120" s="72" t="s">
        <v>80</v>
      </c>
      <c r="Q120" s="77" t="s">
        <v>76</v>
      </c>
      <c r="R120" s="77" t="s">
        <v>696</v>
      </c>
      <c r="S120" s="55" t="s">
        <v>90</v>
      </c>
      <c r="T120" s="77"/>
      <c r="U120" s="56">
        <v>45257</v>
      </c>
      <c r="V120" s="57">
        <v>0.58333333333333304</v>
      </c>
      <c r="W120" s="75" t="s">
        <v>96</v>
      </c>
      <c r="X120" s="68">
        <v>36149</v>
      </c>
    </row>
    <row r="121" spans="2:24" s="68" customFormat="1" ht="94.5" x14ac:dyDescent="0.25">
      <c r="B121" s="71">
        <v>118</v>
      </c>
      <c r="C121" s="77">
        <v>153</v>
      </c>
      <c r="D121" s="77" t="s">
        <v>133</v>
      </c>
      <c r="E121" s="77" t="s">
        <v>693</v>
      </c>
      <c r="F121" s="77">
        <v>5007040019</v>
      </c>
      <c r="G121" s="75" t="s">
        <v>700</v>
      </c>
      <c r="H121" s="75" t="s">
        <v>298</v>
      </c>
      <c r="I121" s="75" t="s">
        <v>73</v>
      </c>
      <c r="J121" s="74">
        <v>30858</v>
      </c>
      <c r="K121" s="77" t="s">
        <v>701</v>
      </c>
      <c r="L121" s="77" t="s">
        <v>702</v>
      </c>
      <c r="M121" s="4" t="s">
        <v>27</v>
      </c>
      <c r="N121" s="4" t="s">
        <v>173</v>
      </c>
      <c r="O121" s="77" t="s">
        <v>703</v>
      </c>
      <c r="P121" s="90" t="s">
        <v>80</v>
      </c>
      <c r="Q121" s="77" t="s">
        <v>76</v>
      </c>
      <c r="R121" s="77" t="s">
        <v>704</v>
      </c>
      <c r="S121" s="55" t="s">
        <v>90</v>
      </c>
      <c r="T121" s="77"/>
      <c r="U121" s="56">
        <v>45257</v>
      </c>
      <c r="V121" s="57">
        <v>0.58333333333333304</v>
      </c>
      <c r="W121" s="77" t="s">
        <v>134</v>
      </c>
      <c r="X121" s="68">
        <v>36161</v>
      </c>
    </row>
    <row r="122" spans="2:24" s="68" customFormat="1" ht="94.5" x14ac:dyDescent="0.25">
      <c r="B122" s="71">
        <v>119</v>
      </c>
      <c r="C122" s="73" t="s">
        <v>135</v>
      </c>
      <c r="D122" s="74">
        <v>45167</v>
      </c>
      <c r="E122" s="4" t="s">
        <v>693</v>
      </c>
      <c r="F122" s="4">
        <v>5007040019</v>
      </c>
      <c r="G122" s="77" t="s">
        <v>705</v>
      </c>
      <c r="H122" s="77" t="s">
        <v>706</v>
      </c>
      <c r="I122" s="77" t="s">
        <v>73</v>
      </c>
      <c r="J122" s="76">
        <v>32417</v>
      </c>
      <c r="K122" s="77" t="s">
        <v>707</v>
      </c>
      <c r="L122" s="77" t="s">
        <v>339</v>
      </c>
      <c r="M122" s="4" t="s">
        <v>27</v>
      </c>
      <c r="N122" s="4" t="s">
        <v>173</v>
      </c>
      <c r="O122" s="76" t="s">
        <v>708</v>
      </c>
      <c r="P122" s="76" t="s">
        <v>80</v>
      </c>
      <c r="Q122" s="77" t="s">
        <v>76</v>
      </c>
      <c r="R122" s="77" t="s">
        <v>704</v>
      </c>
      <c r="S122" s="55" t="s">
        <v>90</v>
      </c>
      <c r="T122" s="150"/>
      <c r="U122" s="56">
        <v>45257</v>
      </c>
      <c r="V122" s="57">
        <v>0.58333333333333304</v>
      </c>
      <c r="W122" s="15" t="s">
        <v>136</v>
      </c>
      <c r="X122" s="68">
        <v>36190</v>
      </c>
    </row>
    <row r="123" spans="2:24" s="68" customFormat="1" ht="94.5" x14ac:dyDescent="0.25">
      <c r="B123" s="71">
        <v>120</v>
      </c>
      <c r="C123" s="73" t="s">
        <v>135</v>
      </c>
      <c r="D123" s="74">
        <v>45167</v>
      </c>
      <c r="E123" s="4" t="s">
        <v>693</v>
      </c>
      <c r="F123" s="4">
        <v>5007040019</v>
      </c>
      <c r="G123" s="75" t="s">
        <v>709</v>
      </c>
      <c r="H123" s="75" t="s">
        <v>60</v>
      </c>
      <c r="I123" s="75" t="s">
        <v>710</v>
      </c>
      <c r="J123" s="74">
        <v>30292</v>
      </c>
      <c r="K123" s="77" t="s">
        <v>711</v>
      </c>
      <c r="L123" s="77" t="s">
        <v>87</v>
      </c>
      <c r="M123" s="4" t="s">
        <v>27</v>
      </c>
      <c r="N123" s="4" t="s">
        <v>305</v>
      </c>
      <c r="O123" s="76" t="s">
        <v>695</v>
      </c>
      <c r="P123" s="76" t="s">
        <v>80</v>
      </c>
      <c r="Q123" s="77" t="s">
        <v>76</v>
      </c>
      <c r="R123" s="77" t="s">
        <v>696</v>
      </c>
      <c r="S123" s="55" t="s">
        <v>90</v>
      </c>
      <c r="T123" s="150"/>
      <c r="U123" s="56">
        <v>45257</v>
      </c>
      <c r="V123" s="57">
        <v>0.58333333333333304</v>
      </c>
      <c r="W123" s="15" t="s">
        <v>136</v>
      </c>
      <c r="X123" s="68">
        <v>36190</v>
      </c>
    </row>
    <row r="124" spans="2:24" s="68" customFormat="1" ht="94.5" x14ac:dyDescent="0.25">
      <c r="B124" s="71">
        <v>121</v>
      </c>
      <c r="C124" s="73" t="s">
        <v>135</v>
      </c>
      <c r="D124" s="74">
        <v>45167</v>
      </c>
      <c r="E124" s="4" t="s">
        <v>712</v>
      </c>
      <c r="F124" s="4">
        <v>7704456113</v>
      </c>
      <c r="G124" s="75" t="s">
        <v>713</v>
      </c>
      <c r="H124" s="75" t="s">
        <v>44</v>
      </c>
      <c r="I124" s="75" t="s">
        <v>31</v>
      </c>
      <c r="J124" s="74">
        <v>24344</v>
      </c>
      <c r="K124" s="77" t="s">
        <v>714</v>
      </c>
      <c r="L124" s="77" t="s">
        <v>83</v>
      </c>
      <c r="M124" s="4" t="s">
        <v>30</v>
      </c>
      <c r="N124" s="4" t="s">
        <v>71</v>
      </c>
      <c r="O124" s="76" t="s">
        <v>715</v>
      </c>
      <c r="P124" s="76" t="s">
        <v>80</v>
      </c>
      <c r="Q124" s="77" t="s">
        <v>76</v>
      </c>
      <c r="R124" s="77" t="s">
        <v>398</v>
      </c>
      <c r="S124" s="55" t="s">
        <v>90</v>
      </c>
      <c r="T124" s="150"/>
      <c r="U124" s="56">
        <v>45257</v>
      </c>
      <c r="V124" s="57">
        <v>0.58333333333333304</v>
      </c>
      <c r="W124" s="15" t="s">
        <v>136</v>
      </c>
      <c r="X124" s="68">
        <v>36190</v>
      </c>
    </row>
    <row r="125" spans="2:24" s="68" customFormat="1" ht="94.5" x14ac:dyDescent="0.25">
      <c r="B125" s="71">
        <v>122</v>
      </c>
      <c r="C125" s="73" t="s">
        <v>135</v>
      </c>
      <c r="D125" s="74">
        <v>45167</v>
      </c>
      <c r="E125" s="4" t="s">
        <v>716</v>
      </c>
      <c r="F125" s="4">
        <v>5024070944</v>
      </c>
      <c r="G125" s="77" t="s">
        <v>717</v>
      </c>
      <c r="H125" s="77" t="s">
        <v>355</v>
      </c>
      <c r="I125" s="75" t="s">
        <v>600</v>
      </c>
      <c r="J125" s="76">
        <v>25373</v>
      </c>
      <c r="K125" s="77" t="s">
        <v>718</v>
      </c>
      <c r="L125" s="77" t="s">
        <v>719</v>
      </c>
      <c r="M125" s="4" t="s">
        <v>202</v>
      </c>
      <c r="N125" s="4" t="s">
        <v>71</v>
      </c>
      <c r="O125" s="76"/>
      <c r="P125" s="76" t="s">
        <v>533</v>
      </c>
      <c r="Q125" s="72" t="s">
        <v>76</v>
      </c>
      <c r="R125" s="77" t="s">
        <v>67</v>
      </c>
      <c r="S125" s="55" t="s">
        <v>90</v>
      </c>
      <c r="T125" s="150"/>
      <c r="U125" s="56">
        <v>45257</v>
      </c>
      <c r="V125" s="57">
        <v>0.58333333333333304</v>
      </c>
      <c r="W125" s="15" t="s">
        <v>136</v>
      </c>
      <c r="X125" s="68">
        <v>36190</v>
      </c>
    </row>
    <row r="126" spans="2:24" s="68" customFormat="1" ht="110.25" x14ac:dyDescent="0.25">
      <c r="B126" s="71">
        <v>123</v>
      </c>
      <c r="C126" s="73"/>
      <c r="D126" s="74">
        <v>45197</v>
      </c>
      <c r="E126" s="4" t="s">
        <v>716</v>
      </c>
      <c r="F126" s="4">
        <v>5024070944</v>
      </c>
      <c r="G126" s="75" t="s">
        <v>720</v>
      </c>
      <c r="H126" s="75" t="s">
        <v>349</v>
      </c>
      <c r="I126" s="75" t="s">
        <v>443</v>
      </c>
      <c r="J126" s="74">
        <v>19768</v>
      </c>
      <c r="K126" s="77" t="s">
        <v>721</v>
      </c>
      <c r="L126" s="77" t="s">
        <v>722</v>
      </c>
      <c r="M126" s="4" t="s">
        <v>202</v>
      </c>
      <c r="N126" s="4" t="s">
        <v>71</v>
      </c>
      <c r="O126" s="76"/>
      <c r="P126" s="141" t="s">
        <v>533</v>
      </c>
      <c r="Q126" s="141" t="s">
        <v>76</v>
      </c>
      <c r="R126" s="77" t="s">
        <v>67</v>
      </c>
      <c r="S126" s="55" t="s">
        <v>90</v>
      </c>
      <c r="T126" s="73"/>
      <c r="U126" s="56">
        <v>45257</v>
      </c>
      <c r="V126" s="57">
        <v>0.58333333333333304</v>
      </c>
      <c r="W126" s="15" t="s">
        <v>86</v>
      </c>
      <c r="X126" s="68">
        <v>36193</v>
      </c>
    </row>
    <row r="127" spans="2:24" s="68" customFormat="1" ht="110.25" x14ac:dyDescent="0.25">
      <c r="B127" s="71">
        <v>124</v>
      </c>
      <c r="C127" s="73"/>
      <c r="D127" s="74">
        <v>45197</v>
      </c>
      <c r="E127" s="4" t="s">
        <v>723</v>
      </c>
      <c r="F127" s="4">
        <v>5011019130</v>
      </c>
      <c r="G127" s="75" t="s">
        <v>724</v>
      </c>
      <c r="H127" s="75" t="s">
        <v>29</v>
      </c>
      <c r="I127" s="75" t="s">
        <v>33</v>
      </c>
      <c r="J127" s="74">
        <v>26922</v>
      </c>
      <c r="K127" s="77" t="s">
        <v>725</v>
      </c>
      <c r="L127" s="77" t="s">
        <v>78</v>
      </c>
      <c r="M127" s="4" t="s">
        <v>32</v>
      </c>
      <c r="N127" s="4" t="s">
        <v>663</v>
      </c>
      <c r="O127" s="76"/>
      <c r="P127" s="72" t="s">
        <v>274</v>
      </c>
      <c r="Q127" s="72" t="s">
        <v>534</v>
      </c>
      <c r="R127" s="77"/>
      <c r="S127" s="55" t="s">
        <v>282</v>
      </c>
      <c r="T127" s="73"/>
      <c r="U127" s="56">
        <v>45257</v>
      </c>
      <c r="V127" s="57">
        <v>0.58333333333333304</v>
      </c>
      <c r="W127" s="15" t="s">
        <v>86</v>
      </c>
      <c r="X127" s="68">
        <v>36193</v>
      </c>
    </row>
    <row r="128" spans="2:24" s="68" customFormat="1" ht="110.25" x14ac:dyDescent="0.25">
      <c r="B128" s="71">
        <v>125</v>
      </c>
      <c r="C128" s="73" t="s">
        <v>137</v>
      </c>
      <c r="D128" s="74">
        <v>45198</v>
      </c>
      <c r="E128" s="4" t="s">
        <v>726</v>
      </c>
      <c r="F128" s="4">
        <v>5045016560</v>
      </c>
      <c r="G128" s="77" t="s">
        <v>727</v>
      </c>
      <c r="H128" s="77" t="s">
        <v>728</v>
      </c>
      <c r="I128" s="75" t="s">
        <v>376</v>
      </c>
      <c r="J128" s="76">
        <v>34067</v>
      </c>
      <c r="K128" s="77" t="s">
        <v>729</v>
      </c>
      <c r="L128" s="77" t="s">
        <v>730</v>
      </c>
      <c r="M128" s="4" t="s">
        <v>731</v>
      </c>
      <c r="N128" s="4" t="s">
        <v>732</v>
      </c>
      <c r="O128" s="76" t="s">
        <v>733</v>
      </c>
      <c r="P128" s="76" t="s">
        <v>80</v>
      </c>
      <c r="Q128" s="72" t="s">
        <v>76</v>
      </c>
      <c r="R128" s="71" t="s">
        <v>734</v>
      </c>
      <c r="S128" s="55" t="s">
        <v>90</v>
      </c>
      <c r="T128" s="73"/>
      <c r="U128" s="56">
        <v>45257</v>
      </c>
      <c r="V128" s="57">
        <v>0.58333333333333304</v>
      </c>
      <c r="W128" s="15" t="s">
        <v>86</v>
      </c>
      <c r="X128" s="68">
        <v>36195</v>
      </c>
    </row>
    <row r="129" spans="2:24" s="68" customFormat="1" ht="110.25" x14ac:dyDescent="0.25">
      <c r="B129" s="71">
        <v>126</v>
      </c>
      <c r="C129" s="73" t="s">
        <v>137</v>
      </c>
      <c r="D129" s="74">
        <v>45198</v>
      </c>
      <c r="E129" s="4" t="s">
        <v>735</v>
      </c>
      <c r="F129" s="4">
        <v>7726450852</v>
      </c>
      <c r="G129" s="71" t="s">
        <v>736</v>
      </c>
      <c r="H129" s="71" t="s">
        <v>737</v>
      </c>
      <c r="I129" s="77" t="s">
        <v>738</v>
      </c>
      <c r="J129" s="74">
        <v>25066</v>
      </c>
      <c r="K129" s="77" t="s">
        <v>474</v>
      </c>
      <c r="L129" s="77" t="s">
        <v>78</v>
      </c>
      <c r="M129" s="4" t="s">
        <v>30</v>
      </c>
      <c r="N129" s="4" t="s">
        <v>71</v>
      </c>
      <c r="O129" s="76" t="s">
        <v>739</v>
      </c>
      <c r="P129" s="76" t="s">
        <v>80</v>
      </c>
      <c r="Q129" s="72" t="s">
        <v>76</v>
      </c>
      <c r="R129" s="71" t="s">
        <v>740</v>
      </c>
      <c r="S129" s="55" t="s">
        <v>90</v>
      </c>
      <c r="T129" s="73"/>
      <c r="U129" s="56">
        <v>45257</v>
      </c>
      <c r="V129" s="57">
        <v>0.58333333333333304</v>
      </c>
      <c r="W129" s="15" t="s">
        <v>86</v>
      </c>
      <c r="X129" s="68">
        <v>36195</v>
      </c>
    </row>
    <row r="130" spans="2:24" s="68" customFormat="1" ht="110.25" x14ac:dyDescent="0.25">
      <c r="B130" s="71">
        <v>127</v>
      </c>
      <c r="C130" s="73" t="s">
        <v>137</v>
      </c>
      <c r="D130" s="74">
        <v>45198</v>
      </c>
      <c r="E130" s="4" t="s">
        <v>741</v>
      </c>
      <c r="F130" s="4">
        <v>5049023590</v>
      </c>
      <c r="G130" s="71" t="s">
        <v>742</v>
      </c>
      <c r="H130" s="71" t="s">
        <v>599</v>
      </c>
      <c r="I130" s="71" t="s">
        <v>34</v>
      </c>
      <c r="J130" s="74">
        <v>30856</v>
      </c>
      <c r="K130" s="77" t="s">
        <v>268</v>
      </c>
      <c r="L130" s="77" t="s">
        <v>743</v>
      </c>
      <c r="M130" s="4" t="s">
        <v>30</v>
      </c>
      <c r="N130" s="4" t="s">
        <v>71</v>
      </c>
      <c r="O130" s="76" t="s">
        <v>744</v>
      </c>
      <c r="P130" s="76" t="s">
        <v>75</v>
      </c>
      <c r="Q130" s="72" t="s">
        <v>745</v>
      </c>
      <c r="R130" s="71" t="s">
        <v>69</v>
      </c>
      <c r="S130" s="55" t="s">
        <v>90</v>
      </c>
      <c r="T130" s="73"/>
      <c r="U130" s="56">
        <v>45257</v>
      </c>
      <c r="V130" s="57">
        <v>0.58333333333333304</v>
      </c>
      <c r="W130" s="15" t="s">
        <v>86</v>
      </c>
      <c r="X130" s="68">
        <v>36195</v>
      </c>
    </row>
    <row r="131" spans="2:24" s="68" customFormat="1" ht="206.25" x14ac:dyDescent="0.25">
      <c r="B131" s="71">
        <v>128</v>
      </c>
      <c r="C131" s="97" t="s">
        <v>138</v>
      </c>
      <c r="D131" s="98">
        <v>45198</v>
      </c>
      <c r="E131" s="4" t="s">
        <v>741</v>
      </c>
      <c r="F131" s="151">
        <v>5049023590</v>
      </c>
      <c r="G131" s="77" t="s">
        <v>746</v>
      </c>
      <c r="H131" s="77" t="s">
        <v>29</v>
      </c>
      <c r="I131" s="77" t="s">
        <v>303</v>
      </c>
      <c r="J131" s="76">
        <v>33183</v>
      </c>
      <c r="K131" s="77" t="s">
        <v>747</v>
      </c>
      <c r="L131" s="77" t="s">
        <v>743</v>
      </c>
      <c r="M131" s="4" t="s">
        <v>30</v>
      </c>
      <c r="N131" s="4" t="s">
        <v>71</v>
      </c>
      <c r="O131" s="76" t="s">
        <v>744</v>
      </c>
      <c r="P131" s="90" t="s">
        <v>75</v>
      </c>
      <c r="Q131" s="72" t="s">
        <v>745</v>
      </c>
      <c r="R131" s="71" t="s">
        <v>69</v>
      </c>
      <c r="S131" s="55" t="s">
        <v>90</v>
      </c>
      <c r="T131" s="15"/>
      <c r="U131" s="56">
        <v>45257</v>
      </c>
      <c r="V131" s="57">
        <v>0.58333333333333304</v>
      </c>
      <c r="W131" s="54" t="s">
        <v>139</v>
      </c>
      <c r="X131" s="68">
        <v>36199</v>
      </c>
    </row>
    <row r="132" spans="2:24" s="68" customFormat="1" ht="47.25" x14ac:dyDescent="0.25">
      <c r="B132" s="71">
        <v>129</v>
      </c>
      <c r="C132" s="73" t="s">
        <v>140</v>
      </c>
      <c r="D132" s="74">
        <v>45191</v>
      </c>
      <c r="E132" s="4" t="s">
        <v>741</v>
      </c>
      <c r="F132" s="4">
        <v>5049023590</v>
      </c>
      <c r="G132" s="75" t="s">
        <v>748</v>
      </c>
      <c r="H132" s="75" t="s">
        <v>279</v>
      </c>
      <c r="I132" s="75" t="s">
        <v>33</v>
      </c>
      <c r="J132" s="74">
        <v>30253</v>
      </c>
      <c r="K132" s="77" t="s">
        <v>749</v>
      </c>
      <c r="L132" s="77" t="s">
        <v>750</v>
      </c>
      <c r="M132" s="4" t="s">
        <v>30</v>
      </c>
      <c r="N132" s="4" t="s">
        <v>71</v>
      </c>
      <c r="O132" s="76" t="s">
        <v>751</v>
      </c>
      <c r="P132" s="76" t="s">
        <v>75</v>
      </c>
      <c r="Q132" s="72" t="s">
        <v>745</v>
      </c>
      <c r="R132" s="71" t="s">
        <v>69</v>
      </c>
      <c r="S132" s="55" t="s">
        <v>90</v>
      </c>
      <c r="T132" s="73"/>
      <c r="U132" s="56">
        <v>45257</v>
      </c>
      <c r="V132" s="57">
        <v>0.58333333333333304</v>
      </c>
      <c r="W132" s="15" t="s">
        <v>77</v>
      </c>
      <c r="X132" s="68">
        <v>36200</v>
      </c>
    </row>
    <row r="133" spans="2:24" s="68" customFormat="1" ht="110.25" x14ac:dyDescent="0.25">
      <c r="B133" s="71">
        <v>130</v>
      </c>
      <c r="C133" s="73" t="s">
        <v>79</v>
      </c>
      <c r="D133" s="74">
        <v>45198</v>
      </c>
      <c r="E133" s="4" t="s">
        <v>741</v>
      </c>
      <c r="F133" s="4">
        <v>5049023590</v>
      </c>
      <c r="G133" s="77" t="s">
        <v>752</v>
      </c>
      <c r="H133" s="77" t="s">
        <v>250</v>
      </c>
      <c r="I133" s="77" t="s">
        <v>73</v>
      </c>
      <c r="J133" s="76">
        <v>28500</v>
      </c>
      <c r="K133" s="77" t="s">
        <v>753</v>
      </c>
      <c r="L133" s="77" t="s">
        <v>580</v>
      </c>
      <c r="M133" s="4" t="s">
        <v>27</v>
      </c>
      <c r="N133" s="4" t="s">
        <v>71</v>
      </c>
      <c r="O133" s="76" t="s">
        <v>754</v>
      </c>
      <c r="P133" s="76" t="s">
        <v>75</v>
      </c>
      <c r="Q133" s="72" t="s">
        <v>745</v>
      </c>
      <c r="R133" s="71" t="s">
        <v>174</v>
      </c>
      <c r="S133" s="55" t="s">
        <v>90</v>
      </c>
      <c r="T133" s="73"/>
      <c r="U133" s="56">
        <v>45257</v>
      </c>
      <c r="V133" s="57">
        <v>0.60416666666666696</v>
      </c>
      <c r="W133" s="15" t="s">
        <v>86</v>
      </c>
      <c r="X133" s="68">
        <v>36201</v>
      </c>
    </row>
    <row r="134" spans="2:24" s="68" customFormat="1" ht="110.25" x14ac:dyDescent="0.25">
      <c r="B134" s="71">
        <v>131</v>
      </c>
      <c r="C134" s="73" t="s">
        <v>79</v>
      </c>
      <c r="D134" s="74">
        <v>45198</v>
      </c>
      <c r="E134" s="4" t="s">
        <v>755</v>
      </c>
      <c r="F134" s="4">
        <v>5016012554</v>
      </c>
      <c r="G134" s="75" t="s">
        <v>756</v>
      </c>
      <c r="H134" s="75" t="s">
        <v>757</v>
      </c>
      <c r="I134" s="75" t="s">
        <v>294</v>
      </c>
      <c r="J134" s="74">
        <v>21997</v>
      </c>
      <c r="K134" s="77" t="s">
        <v>268</v>
      </c>
      <c r="L134" s="77" t="s">
        <v>81</v>
      </c>
      <c r="M134" s="4" t="s">
        <v>30</v>
      </c>
      <c r="N134" s="4" t="s">
        <v>758</v>
      </c>
      <c r="O134" s="76" t="s">
        <v>759</v>
      </c>
      <c r="P134" s="76" t="s">
        <v>80</v>
      </c>
      <c r="Q134" s="72" t="s">
        <v>76</v>
      </c>
      <c r="R134" s="71" t="s">
        <v>760</v>
      </c>
      <c r="S134" s="55" t="s">
        <v>90</v>
      </c>
      <c r="T134" s="73"/>
      <c r="U134" s="56">
        <v>45257</v>
      </c>
      <c r="V134" s="57">
        <v>0.60416666666666696</v>
      </c>
      <c r="W134" s="15" t="s">
        <v>86</v>
      </c>
      <c r="X134" s="68">
        <v>36201</v>
      </c>
    </row>
    <row r="135" spans="2:24" s="68" customFormat="1" ht="110.25" x14ac:dyDescent="0.25">
      <c r="B135" s="71">
        <v>132</v>
      </c>
      <c r="C135" s="73" t="s">
        <v>79</v>
      </c>
      <c r="D135" s="74">
        <v>45198</v>
      </c>
      <c r="E135" s="4" t="s">
        <v>761</v>
      </c>
      <c r="F135" s="4">
        <v>5030007588</v>
      </c>
      <c r="G135" s="75" t="s">
        <v>762</v>
      </c>
      <c r="H135" s="75" t="s">
        <v>763</v>
      </c>
      <c r="I135" s="75" t="s">
        <v>303</v>
      </c>
      <c r="J135" s="74">
        <v>27905</v>
      </c>
      <c r="K135" s="77" t="s">
        <v>277</v>
      </c>
      <c r="L135" s="77" t="s">
        <v>764</v>
      </c>
      <c r="M135" s="4" t="s">
        <v>27</v>
      </c>
      <c r="N135" s="4" t="s">
        <v>71</v>
      </c>
      <c r="O135" s="76" t="s">
        <v>765</v>
      </c>
      <c r="P135" s="76" t="s">
        <v>75</v>
      </c>
      <c r="Q135" s="72" t="s">
        <v>76</v>
      </c>
      <c r="R135" s="71" t="s">
        <v>766</v>
      </c>
      <c r="S135" s="55" t="s">
        <v>90</v>
      </c>
      <c r="T135" s="73"/>
      <c r="U135" s="56">
        <v>45257</v>
      </c>
      <c r="V135" s="57">
        <v>0.60416666666666696</v>
      </c>
      <c r="W135" s="15" t="s">
        <v>86</v>
      </c>
      <c r="X135" s="68">
        <v>36201</v>
      </c>
    </row>
    <row r="136" spans="2:24" s="1" customFormat="1" ht="63" x14ac:dyDescent="0.25">
      <c r="B136" s="71">
        <v>133</v>
      </c>
      <c r="C136" s="69" t="s">
        <v>141</v>
      </c>
      <c r="D136" s="70">
        <v>45187</v>
      </c>
      <c r="E136" s="4" t="s">
        <v>761</v>
      </c>
      <c r="F136" s="152">
        <v>5030007588</v>
      </c>
      <c r="G136" s="4" t="s">
        <v>767</v>
      </c>
      <c r="H136" s="4" t="s">
        <v>768</v>
      </c>
      <c r="I136" s="4" t="s">
        <v>769</v>
      </c>
      <c r="J136" s="72">
        <v>26101</v>
      </c>
      <c r="K136" s="4" t="s">
        <v>770</v>
      </c>
      <c r="L136" s="4" t="s">
        <v>771</v>
      </c>
      <c r="M136" s="4" t="s">
        <v>27</v>
      </c>
      <c r="N136" s="4" t="s">
        <v>71</v>
      </c>
      <c r="O136" s="72" t="s">
        <v>772</v>
      </c>
      <c r="P136" s="76" t="s">
        <v>75</v>
      </c>
      <c r="Q136" s="72" t="s">
        <v>76</v>
      </c>
      <c r="R136" s="71" t="s">
        <v>766</v>
      </c>
      <c r="S136" s="55" t="s">
        <v>90</v>
      </c>
      <c r="T136" s="69"/>
      <c r="U136" s="56">
        <v>45257</v>
      </c>
      <c r="V136" s="57">
        <v>0.60416666666666696</v>
      </c>
      <c r="W136" s="15" t="s">
        <v>77</v>
      </c>
      <c r="X136" s="1">
        <v>36208</v>
      </c>
    </row>
    <row r="137" spans="2:24" s="68" customFormat="1" ht="110.25" x14ac:dyDescent="0.25">
      <c r="B137" s="71">
        <v>134</v>
      </c>
      <c r="C137" s="73" t="s">
        <v>142</v>
      </c>
      <c r="D137" s="74">
        <v>45198</v>
      </c>
      <c r="E137" s="4" t="s">
        <v>761</v>
      </c>
      <c r="F137" s="4">
        <v>5030007588</v>
      </c>
      <c r="G137" s="75" t="s">
        <v>773</v>
      </c>
      <c r="H137" s="75" t="s">
        <v>355</v>
      </c>
      <c r="I137" s="75" t="s">
        <v>473</v>
      </c>
      <c r="J137" s="74">
        <v>26027</v>
      </c>
      <c r="K137" s="77" t="s">
        <v>774</v>
      </c>
      <c r="L137" s="77" t="s">
        <v>771</v>
      </c>
      <c r="M137" s="4" t="s">
        <v>27</v>
      </c>
      <c r="N137" s="4" t="s">
        <v>71</v>
      </c>
      <c r="O137" s="76" t="s">
        <v>775</v>
      </c>
      <c r="P137" s="76" t="s">
        <v>75</v>
      </c>
      <c r="Q137" s="72" t="s">
        <v>76</v>
      </c>
      <c r="R137" s="110" t="s">
        <v>766</v>
      </c>
      <c r="S137" s="55" t="s">
        <v>90</v>
      </c>
      <c r="T137" s="69"/>
      <c r="U137" s="56">
        <v>45257</v>
      </c>
      <c r="V137" s="57">
        <v>0.60416666666666696</v>
      </c>
      <c r="W137" s="15" t="s">
        <v>86</v>
      </c>
      <c r="X137" s="68">
        <v>36214</v>
      </c>
    </row>
    <row r="138" spans="2:24" s="68" customFormat="1" ht="110.25" x14ac:dyDescent="0.25">
      <c r="B138" s="71">
        <v>135</v>
      </c>
      <c r="C138" s="73" t="s">
        <v>143</v>
      </c>
      <c r="D138" s="74">
        <v>45166</v>
      </c>
      <c r="E138" s="4" t="s">
        <v>761</v>
      </c>
      <c r="F138" s="4">
        <v>5030007588</v>
      </c>
      <c r="G138" s="77" t="s">
        <v>776</v>
      </c>
      <c r="H138" s="77" t="s">
        <v>777</v>
      </c>
      <c r="I138" s="77" t="s">
        <v>435</v>
      </c>
      <c r="J138" s="76">
        <v>24840</v>
      </c>
      <c r="K138" s="77" t="s">
        <v>778</v>
      </c>
      <c r="L138" s="77" t="s">
        <v>771</v>
      </c>
      <c r="M138" s="4" t="s">
        <v>27</v>
      </c>
      <c r="N138" s="4" t="s">
        <v>71</v>
      </c>
      <c r="O138" s="76" t="s">
        <v>775</v>
      </c>
      <c r="P138" s="90" t="s">
        <v>75</v>
      </c>
      <c r="Q138" s="72" t="s">
        <v>76</v>
      </c>
      <c r="R138" s="71" t="s">
        <v>766</v>
      </c>
      <c r="S138" s="55" t="s">
        <v>90</v>
      </c>
      <c r="T138" s="73"/>
      <c r="U138" s="56">
        <v>45257</v>
      </c>
      <c r="V138" s="57">
        <v>0.60416666666666696</v>
      </c>
      <c r="W138" s="15" t="s">
        <v>86</v>
      </c>
      <c r="X138" s="68">
        <v>36215</v>
      </c>
    </row>
    <row r="139" spans="2:24" s="134" customFormat="1" ht="47.25" x14ac:dyDescent="0.25">
      <c r="B139" s="71">
        <v>136</v>
      </c>
      <c r="C139" s="138" t="s">
        <v>144</v>
      </c>
      <c r="D139" s="139">
        <v>45198</v>
      </c>
      <c r="E139" s="140" t="s">
        <v>779</v>
      </c>
      <c r="F139" s="200">
        <v>7734407096</v>
      </c>
      <c r="G139" s="140" t="s">
        <v>780</v>
      </c>
      <c r="H139" s="140" t="s">
        <v>599</v>
      </c>
      <c r="I139" s="140" t="s">
        <v>303</v>
      </c>
      <c r="J139" s="141">
        <v>32520</v>
      </c>
      <c r="K139" s="134" t="s">
        <v>781</v>
      </c>
      <c r="L139" s="140" t="s">
        <v>83</v>
      </c>
      <c r="M139" s="4" t="s">
        <v>32</v>
      </c>
      <c r="N139" s="4" t="s">
        <v>71</v>
      </c>
      <c r="O139" s="141" t="s">
        <v>72</v>
      </c>
      <c r="P139" s="141" t="s">
        <v>75</v>
      </c>
      <c r="Q139" s="141" t="s">
        <v>76</v>
      </c>
      <c r="R139" s="71" t="s">
        <v>67</v>
      </c>
      <c r="S139" s="55" t="s">
        <v>90</v>
      </c>
      <c r="T139" s="138"/>
      <c r="U139" s="56">
        <v>45257</v>
      </c>
      <c r="V139" s="57">
        <v>0.60416666666666696</v>
      </c>
      <c r="W139" s="153" t="s">
        <v>77</v>
      </c>
      <c r="X139" s="134">
        <v>36216</v>
      </c>
    </row>
    <row r="140" spans="2:24" s="134" customFormat="1" ht="47.25" x14ac:dyDescent="0.25">
      <c r="B140" s="71">
        <v>137</v>
      </c>
      <c r="C140" s="138" t="s">
        <v>144</v>
      </c>
      <c r="D140" s="139">
        <v>45198</v>
      </c>
      <c r="E140" s="140" t="s">
        <v>779</v>
      </c>
      <c r="F140" s="200">
        <v>7734407096</v>
      </c>
      <c r="G140" s="145" t="s">
        <v>782</v>
      </c>
      <c r="H140" s="145" t="s">
        <v>29</v>
      </c>
      <c r="I140" s="145" t="s">
        <v>783</v>
      </c>
      <c r="J140" s="154">
        <v>33206</v>
      </c>
      <c r="K140" s="140" t="s">
        <v>781</v>
      </c>
      <c r="L140" s="140" t="s">
        <v>432</v>
      </c>
      <c r="M140" s="4" t="s">
        <v>32</v>
      </c>
      <c r="N140" s="4" t="s">
        <v>71</v>
      </c>
      <c r="O140" s="141" t="s">
        <v>72</v>
      </c>
      <c r="P140" s="141" t="s">
        <v>75</v>
      </c>
      <c r="Q140" s="141" t="s">
        <v>76</v>
      </c>
      <c r="R140" s="71" t="s">
        <v>67</v>
      </c>
      <c r="S140" s="55" t="s">
        <v>90</v>
      </c>
      <c r="T140" s="138"/>
      <c r="U140" s="56">
        <v>45257</v>
      </c>
      <c r="V140" s="57">
        <v>0.60416666666666696</v>
      </c>
      <c r="W140" s="153" t="s">
        <v>77</v>
      </c>
      <c r="X140" s="134">
        <v>36216</v>
      </c>
    </row>
    <row r="141" spans="2:24" s="134" customFormat="1" ht="47.25" x14ac:dyDescent="0.25">
      <c r="B141" s="71">
        <v>138</v>
      </c>
      <c r="C141" s="138" t="s">
        <v>144</v>
      </c>
      <c r="D141" s="139">
        <v>45198</v>
      </c>
      <c r="E141" s="140" t="s">
        <v>779</v>
      </c>
      <c r="F141" s="200">
        <v>7734407096</v>
      </c>
      <c r="G141" s="145" t="s">
        <v>784</v>
      </c>
      <c r="H141" s="145" t="s">
        <v>785</v>
      </c>
      <c r="I141" s="145" t="s">
        <v>272</v>
      </c>
      <c r="J141" s="154">
        <v>29355</v>
      </c>
      <c r="K141" s="140" t="s">
        <v>781</v>
      </c>
      <c r="L141" s="140" t="s">
        <v>432</v>
      </c>
      <c r="M141" s="4" t="s">
        <v>32</v>
      </c>
      <c r="N141" s="4" t="s">
        <v>71</v>
      </c>
      <c r="O141" s="141" t="s">
        <v>72</v>
      </c>
      <c r="P141" s="141" t="s">
        <v>75</v>
      </c>
      <c r="Q141" s="141" t="s">
        <v>76</v>
      </c>
      <c r="R141" s="71" t="s">
        <v>67</v>
      </c>
      <c r="S141" s="55" t="s">
        <v>90</v>
      </c>
      <c r="T141" s="138"/>
      <c r="U141" s="56">
        <v>45257</v>
      </c>
      <c r="V141" s="57">
        <v>0.60416666666666696</v>
      </c>
      <c r="W141" s="153" t="s">
        <v>77</v>
      </c>
      <c r="X141" s="134">
        <v>36216</v>
      </c>
    </row>
    <row r="142" spans="2:24" s="134" customFormat="1" ht="47.25" x14ac:dyDescent="0.25">
      <c r="B142" s="71">
        <v>139</v>
      </c>
      <c r="C142" s="138" t="s">
        <v>144</v>
      </c>
      <c r="D142" s="139">
        <v>45198</v>
      </c>
      <c r="E142" s="140" t="s">
        <v>786</v>
      </c>
      <c r="F142" s="138">
        <v>7814148471</v>
      </c>
      <c r="G142" s="145" t="s">
        <v>787</v>
      </c>
      <c r="H142" s="145" t="s">
        <v>400</v>
      </c>
      <c r="I142" s="140" t="s">
        <v>33</v>
      </c>
      <c r="J142" s="154">
        <v>25779</v>
      </c>
      <c r="K142" s="140" t="s">
        <v>788</v>
      </c>
      <c r="L142" s="140" t="s">
        <v>789</v>
      </c>
      <c r="M142" s="4" t="s">
        <v>32</v>
      </c>
      <c r="N142" s="4" t="s">
        <v>532</v>
      </c>
      <c r="O142" s="141" t="s">
        <v>460</v>
      </c>
      <c r="P142" s="141" t="s">
        <v>274</v>
      </c>
      <c r="Q142" s="141" t="s">
        <v>790</v>
      </c>
      <c r="R142" s="71"/>
      <c r="S142" s="88" t="s">
        <v>282</v>
      </c>
      <c r="T142" s="138"/>
      <c r="U142" s="56">
        <v>45257</v>
      </c>
      <c r="V142" s="57">
        <v>0.60416666666666696</v>
      </c>
      <c r="W142" s="153" t="s">
        <v>77</v>
      </c>
      <c r="X142" s="134">
        <v>36216</v>
      </c>
    </row>
    <row r="143" spans="2:24" s="134" customFormat="1" ht="45" customHeight="1" x14ac:dyDescent="0.25">
      <c r="B143" s="71">
        <v>140</v>
      </c>
      <c r="C143" s="138" t="s">
        <v>145</v>
      </c>
      <c r="D143" s="139">
        <v>45197</v>
      </c>
      <c r="E143" s="140" t="s">
        <v>786</v>
      </c>
      <c r="F143" s="138">
        <v>7814148471</v>
      </c>
      <c r="G143" s="145" t="s">
        <v>791</v>
      </c>
      <c r="H143" s="145" t="s">
        <v>312</v>
      </c>
      <c r="I143" s="140" t="s">
        <v>465</v>
      </c>
      <c r="J143" s="154">
        <v>27538</v>
      </c>
      <c r="K143" s="140" t="s">
        <v>70</v>
      </c>
      <c r="L143" s="140" t="s">
        <v>168</v>
      </c>
      <c r="M143" s="4" t="s">
        <v>32</v>
      </c>
      <c r="N143" s="4" t="s">
        <v>532</v>
      </c>
      <c r="O143" s="141" t="s">
        <v>460</v>
      </c>
      <c r="P143" s="141" t="s">
        <v>274</v>
      </c>
      <c r="Q143" s="141" t="s">
        <v>790</v>
      </c>
      <c r="R143" s="71"/>
      <c r="S143" s="88" t="s">
        <v>282</v>
      </c>
      <c r="T143" s="138"/>
      <c r="U143" s="56">
        <v>45257</v>
      </c>
      <c r="V143" s="57">
        <v>0.60416666666666696</v>
      </c>
      <c r="W143" s="153" t="s">
        <v>77</v>
      </c>
      <c r="X143" s="134">
        <v>36217</v>
      </c>
    </row>
    <row r="144" spans="2:24" s="155" customFormat="1" ht="42.95" customHeight="1" x14ac:dyDescent="0.25">
      <c r="B144" s="71">
        <v>141</v>
      </c>
      <c r="C144" s="156" t="s">
        <v>145</v>
      </c>
      <c r="D144" s="157">
        <v>45197</v>
      </c>
      <c r="E144" s="156" t="s">
        <v>792</v>
      </c>
      <c r="F144" s="158">
        <v>5044000014</v>
      </c>
      <c r="G144" s="158" t="s">
        <v>793</v>
      </c>
      <c r="H144" s="158" t="s">
        <v>794</v>
      </c>
      <c r="I144" s="158" t="s">
        <v>795</v>
      </c>
      <c r="J144" s="157">
        <v>27736</v>
      </c>
      <c r="K144" s="156" t="s">
        <v>588</v>
      </c>
      <c r="L144" s="156">
        <v>5</v>
      </c>
      <c r="M144" s="4" t="s">
        <v>32</v>
      </c>
      <c r="N144" s="156" t="s">
        <v>532</v>
      </c>
      <c r="O144" s="76"/>
      <c r="P144" s="72" t="s">
        <v>533</v>
      </c>
      <c r="Q144" s="157" t="s">
        <v>534</v>
      </c>
      <c r="R144" s="71"/>
      <c r="S144" s="88" t="s">
        <v>282</v>
      </c>
      <c r="T144" s="156"/>
      <c r="U144" s="172">
        <v>45257</v>
      </c>
      <c r="V144" s="57">
        <v>0.60416666666666696</v>
      </c>
      <c r="W144" s="159" t="s">
        <v>146</v>
      </c>
      <c r="X144" s="155">
        <v>36217</v>
      </c>
    </row>
    <row r="145" spans="1:1024" s="68" customFormat="1" ht="44.1" customHeight="1" x14ac:dyDescent="0.25">
      <c r="B145" s="71">
        <v>142</v>
      </c>
      <c r="C145" s="73" t="s">
        <v>79</v>
      </c>
      <c r="D145" s="74">
        <v>45198</v>
      </c>
      <c r="E145" s="4" t="s">
        <v>796</v>
      </c>
      <c r="F145" s="4">
        <v>7724062220</v>
      </c>
      <c r="G145" s="77" t="s">
        <v>797</v>
      </c>
      <c r="H145" s="77" t="s">
        <v>355</v>
      </c>
      <c r="I145" s="77" t="s">
        <v>435</v>
      </c>
      <c r="J145" s="76">
        <v>25535</v>
      </c>
      <c r="K145" s="77" t="s">
        <v>70</v>
      </c>
      <c r="L145" s="77" t="s">
        <v>444</v>
      </c>
      <c r="M145" s="4" t="s">
        <v>30</v>
      </c>
      <c r="N145" s="4" t="s">
        <v>71</v>
      </c>
      <c r="O145" s="76">
        <v>41193</v>
      </c>
      <c r="P145" s="76" t="s">
        <v>798</v>
      </c>
      <c r="Q145" s="72" t="s">
        <v>534</v>
      </c>
      <c r="R145" s="71"/>
      <c r="S145" s="88" t="s">
        <v>282</v>
      </c>
      <c r="T145" s="73"/>
      <c r="U145" s="56">
        <v>45257</v>
      </c>
      <c r="V145" s="57">
        <v>0.60416666666666696</v>
      </c>
      <c r="W145" s="15" t="s">
        <v>86</v>
      </c>
      <c r="X145" s="68">
        <v>36218</v>
      </c>
    </row>
    <row r="146" spans="1:1024" s="68" customFormat="1" ht="45" customHeight="1" x14ac:dyDescent="0.25">
      <c r="B146" s="71">
        <v>143</v>
      </c>
      <c r="C146" s="73" t="s">
        <v>79</v>
      </c>
      <c r="D146" s="74">
        <v>45198</v>
      </c>
      <c r="E146" s="4" t="s">
        <v>799</v>
      </c>
      <c r="F146" s="4">
        <v>5018191725</v>
      </c>
      <c r="G146" s="77" t="s">
        <v>800</v>
      </c>
      <c r="H146" s="77" t="s">
        <v>298</v>
      </c>
      <c r="I146" s="77" t="s">
        <v>303</v>
      </c>
      <c r="J146" s="76">
        <v>28748</v>
      </c>
      <c r="K146" s="77" t="s">
        <v>801</v>
      </c>
      <c r="L146" s="77" t="s">
        <v>802</v>
      </c>
      <c r="M146" s="4" t="s">
        <v>27</v>
      </c>
      <c r="N146" s="4" t="s">
        <v>575</v>
      </c>
      <c r="O146" s="76" t="s">
        <v>803</v>
      </c>
      <c r="P146" s="76" t="s">
        <v>80</v>
      </c>
      <c r="Q146" s="72" t="s">
        <v>76</v>
      </c>
      <c r="R146" s="110" t="s">
        <v>760</v>
      </c>
      <c r="S146" s="55" t="s">
        <v>90</v>
      </c>
      <c r="T146" s="73"/>
      <c r="U146" s="56">
        <v>45257</v>
      </c>
      <c r="V146" s="57">
        <v>0.60416666666666696</v>
      </c>
      <c r="W146" s="15" t="s">
        <v>86</v>
      </c>
      <c r="X146" s="68">
        <v>36218</v>
      </c>
    </row>
    <row r="147" spans="1:1024" s="68" customFormat="1" ht="49.5" customHeight="1" x14ac:dyDescent="0.25">
      <c r="B147" s="71">
        <v>144</v>
      </c>
      <c r="C147" s="73" t="s">
        <v>79</v>
      </c>
      <c r="D147" s="74">
        <v>45198</v>
      </c>
      <c r="E147" s="4" t="s">
        <v>799</v>
      </c>
      <c r="F147" s="4">
        <v>5018191725</v>
      </c>
      <c r="G147" s="77" t="s">
        <v>804</v>
      </c>
      <c r="H147" s="77" t="s">
        <v>805</v>
      </c>
      <c r="I147" s="77" t="s">
        <v>185</v>
      </c>
      <c r="J147" s="76">
        <v>31797</v>
      </c>
      <c r="K147" s="77" t="s">
        <v>806</v>
      </c>
      <c r="L147" s="77" t="s">
        <v>83</v>
      </c>
      <c r="M147" s="4" t="s">
        <v>27</v>
      </c>
      <c r="N147" s="4" t="s">
        <v>575</v>
      </c>
      <c r="O147" s="76" t="s">
        <v>807</v>
      </c>
      <c r="P147" s="76" t="s">
        <v>80</v>
      </c>
      <c r="Q147" s="72" t="s">
        <v>76</v>
      </c>
      <c r="R147" s="110" t="s">
        <v>760</v>
      </c>
      <c r="S147" s="55" t="s">
        <v>90</v>
      </c>
      <c r="T147" s="73"/>
      <c r="U147" s="56">
        <v>45257</v>
      </c>
      <c r="V147" s="57">
        <v>0.60416666666666696</v>
      </c>
      <c r="W147" s="15" t="s">
        <v>86</v>
      </c>
      <c r="X147" s="68">
        <v>36218</v>
      </c>
    </row>
    <row r="148" spans="1:1024" s="68" customFormat="1" ht="47.25" x14ac:dyDescent="0.25">
      <c r="B148" s="71">
        <v>145</v>
      </c>
      <c r="C148" s="77">
        <v>153</v>
      </c>
      <c r="D148" s="77" t="s">
        <v>133</v>
      </c>
      <c r="E148" s="77" t="s">
        <v>808</v>
      </c>
      <c r="F148" s="77">
        <v>5050039669</v>
      </c>
      <c r="G148" s="75" t="s">
        <v>809</v>
      </c>
      <c r="H148" s="75" t="s">
        <v>298</v>
      </c>
      <c r="I148" s="75" t="s">
        <v>303</v>
      </c>
      <c r="J148" s="74">
        <v>22336</v>
      </c>
      <c r="K148" s="77" t="s">
        <v>70</v>
      </c>
      <c r="L148" s="77" t="s">
        <v>810</v>
      </c>
      <c r="M148" s="4" t="s">
        <v>27</v>
      </c>
      <c r="N148" s="4" t="s">
        <v>71</v>
      </c>
      <c r="O148" s="77">
        <v>44888</v>
      </c>
      <c r="P148" s="90" t="s">
        <v>75</v>
      </c>
      <c r="Q148" s="72" t="s">
        <v>76</v>
      </c>
      <c r="R148" s="71" t="s">
        <v>398</v>
      </c>
      <c r="S148" s="55" t="s">
        <v>90</v>
      </c>
      <c r="T148" s="77"/>
      <c r="U148" s="56">
        <v>45257</v>
      </c>
      <c r="V148" s="57">
        <v>0.60416666666666696</v>
      </c>
      <c r="W148" s="77" t="s">
        <v>134</v>
      </c>
      <c r="X148" s="68">
        <v>36220</v>
      </c>
    </row>
    <row r="149" spans="1:1024" s="68" customFormat="1" ht="48" customHeight="1" x14ac:dyDescent="0.25">
      <c r="B149" s="71">
        <v>146</v>
      </c>
      <c r="C149" s="73" t="s">
        <v>147</v>
      </c>
      <c r="D149" s="74">
        <v>45198</v>
      </c>
      <c r="E149" s="4" t="s">
        <v>811</v>
      </c>
      <c r="F149" s="4">
        <v>5024080558</v>
      </c>
      <c r="G149" s="77" t="s">
        <v>812</v>
      </c>
      <c r="H149" s="77" t="s">
        <v>256</v>
      </c>
      <c r="I149" s="77" t="s">
        <v>710</v>
      </c>
      <c r="J149" s="76">
        <v>28145</v>
      </c>
      <c r="K149" s="77" t="s">
        <v>813</v>
      </c>
      <c r="L149" s="77" t="s">
        <v>814</v>
      </c>
      <c r="M149" s="4" t="s">
        <v>30</v>
      </c>
      <c r="N149" s="4" t="s">
        <v>815</v>
      </c>
      <c r="O149" s="76" t="s">
        <v>816</v>
      </c>
      <c r="P149" s="76" t="s">
        <v>274</v>
      </c>
      <c r="Q149" s="72" t="s">
        <v>275</v>
      </c>
      <c r="R149" s="71"/>
      <c r="S149" s="55" t="s">
        <v>282</v>
      </c>
      <c r="T149" s="160"/>
      <c r="U149" s="56">
        <v>45257</v>
      </c>
      <c r="V149" s="57">
        <v>0.60416666666666696</v>
      </c>
      <c r="W149" s="15" t="s">
        <v>86</v>
      </c>
      <c r="X149" s="68">
        <v>36222</v>
      </c>
    </row>
    <row r="150" spans="1:1024" s="68" customFormat="1" ht="47.1" customHeight="1" x14ac:dyDescent="0.25">
      <c r="B150" s="71">
        <v>147</v>
      </c>
      <c r="C150" s="73" t="s">
        <v>148</v>
      </c>
      <c r="D150" s="74">
        <v>45198</v>
      </c>
      <c r="E150" s="4" t="s">
        <v>811</v>
      </c>
      <c r="F150" s="4">
        <v>5024080558</v>
      </c>
      <c r="G150" s="77" t="s">
        <v>817</v>
      </c>
      <c r="H150" s="77" t="s">
        <v>818</v>
      </c>
      <c r="I150" s="77" t="s">
        <v>819</v>
      </c>
      <c r="J150" s="76">
        <v>29208</v>
      </c>
      <c r="K150" s="77" t="s">
        <v>820</v>
      </c>
      <c r="L150" s="77" t="s">
        <v>538</v>
      </c>
      <c r="M150" s="4" t="s">
        <v>30</v>
      </c>
      <c r="N150" s="4" t="s">
        <v>815</v>
      </c>
      <c r="O150" s="76" t="s">
        <v>821</v>
      </c>
      <c r="P150" s="76" t="s">
        <v>274</v>
      </c>
      <c r="Q150" s="72" t="s">
        <v>275</v>
      </c>
      <c r="R150" s="110"/>
      <c r="S150" s="55" t="s">
        <v>282</v>
      </c>
      <c r="T150" s="160"/>
      <c r="U150" s="56">
        <v>45257</v>
      </c>
      <c r="V150" s="57">
        <v>0.60416666666666696</v>
      </c>
      <c r="W150" s="15" t="s">
        <v>86</v>
      </c>
      <c r="X150" s="68">
        <v>36222</v>
      </c>
    </row>
    <row r="151" spans="1:1024" s="1" customFormat="1" ht="110.25" x14ac:dyDescent="0.25">
      <c r="B151" s="71">
        <v>148</v>
      </c>
      <c r="C151" s="69" t="s">
        <v>141</v>
      </c>
      <c r="D151" s="70">
        <v>45187</v>
      </c>
      <c r="E151" s="4" t="s">
        <v>811</v>
      </c>
      <c r="F151" s="152">
        <v>5024080558</v>
      </c>
      <c r="G151" s="4" t="s">
        <v>822</v>
      </c>
      <c r="H151" s="4" t="s">
        <v>74</v>
      </c>
      <c r="I151" s="4" t="s">
        <v>33</v>
      </c>
      <c r="J151" s="72">
        <v>24579</v>
      </c>
      <c r="K151" s="4" t="s">
        <v>823</v>
      </c>
      <c r="L151" s="4" t="s">
        <v>538</v>
      </c>
      <c r="M151" s="4" t="s">
        <v>30</v>
      </c>
      <c r="N151" s="4" t="s">
        <v>815</v>
      </c>
      <c r="O151" s="72" t="s">
        <v>821</v>
      </c>
      <c r="P151" s="76" t="s">
        <v>274</v>
      </c>
      <c r="Q151" s="72" t="s">
        <v>275</v>
      </c>
      <c r="R151" s="71"/>
      <c r="S151" s="55" t="s">
        <v>282</v>
      </c>
      <c r="T151" s="69"/>
      <c r="U151" s="56">
        <v>45257</v>
      </c>
      <c r="V151" s="171">
        <v>0.625</v>
      </c>
      <c r="W151" s="15" t="s">
        <v>77</v>
      </c>
      <c r="X151" s="1">
        <v>36223</v>
      </c>
    </row>
    <row r="152" spans="1:1024" customFormat="1" ht="40.5" customHeight="1" x14ac:dyDescent="0.25">
      <c r="A152" s="68"/>
      <c r="B152" s="71">
        <v>149</v>
      </c>
      <c r="C152" s="73" t="s">
        <v>149</v>
      </c>
      <c r="D152" s="74">
        <v>45198</v>
      </c>
      <c r="E152" s="4" t="s">
        <v>811</v>
      </c>
      <c r="F152" s="4">
        <v>5024080558</v>
      </c>
      <c r="G152" s="77" t="s">
        <v>824</v>
      </c>
      <c r="H152" s="77" t="s">
        <v>290</v>
      </c>
      <c r="I152" s="77" t="s">
        <v>33</v>
      </c>
      <c r="J152" s="76">
        <v>23269</v>
      </c>
      <c r="K152" s="77" t="s">
        <v>825</v>
      </c>
      <c r="L152" s="77" t="s">
        <v>538</v>
      </c>
      <c r="M152" s="4" t="s">
        <v>30</v>
      </c>
      <c r="N152" s="4" t="s">
        <v>815</v>
      </c>
      <c r="O152" s="76" t="s">
        <v>826</v>
      </c>
      <c r="P152" s="76" t="s">
        <v>274</v>
      </c>
      <c r="Q152" s="72" t="s">
        <v>275</v>
      </c>
      <c r="R152" s="71"/>
      <c r="S152" s="55" t="s">
        <v>282</v>
      </c>
      <c r="T152" s="73"/>
      <c r="U152" s="56">
        <v>45257</v>
      </c>
      <c r="V152" s="171">
        <v>0.625</v>
      </c>
      <c r="W152" s="15" t="s">
        <v>123</v>
      </c>
      <c r="X152">
        <v>36228</v>
      </c>
    </row>
    <row r="153" spans="1:1024" customFormat="1" ht="94.5" x14ac:dyDescent="0.25">
      <c r="A153" s="134"/>
      <c r="B153" s="71">
        <v>150</v>
      </c>
      <c r="C153" s="130"/>
      <c r="D153" s="131"/>
      <c r="E153" s="80" t="s">
        <v>811</v>
      </c>
      <c r="F153" s="80">
        <v>5024080558</v>
      </c>
      <c r="G153" s="80" t="s">
        <v>827</v>
      </c>
      <c r="H153" s="80" t="s">
        <v>828</v>
      </c>
      <c r="I153" s="80" t="s">
        <v>33</v>
      </c>
      <c r="J153" s="132">
        <v>32064</v>
      </c>
      <c r="K153" s="80" t="s">
        <v>829</v>
      </c>
      <c r="L153" s="80" t="s">
        <v>538</v>
      </c>
      <c r="M153" s="4" t="s">
        <v>30</v>
      </c>
      <c r="N153" s="4" t="s">
        <v>815</v>
      </c>
      <c r="O153" s="132" t="s">
        <v>830</v>
      </c>
      <c r="P153" s="90" t="s">
        <v>274</v>
      </c>
      <c r="Q153" s="72" t="s">
        <v>275</v>
      </c>
      <c r="R153" s="110"/>
      <c r="S153" s="55" t="s">
        <v>282</v>
      </c>
      <c r="T153" s="130"/>
      <c r="U153" s="56">
        <v>45257</v>
      </c>
      <c r="V153" s="171">
        <v>0.625</v>
      </c>
      <c r="W153" s="133" t="s">
        <v>114</v>
      </c>
      <c r="X153" s="134">
        <v>36237</v>
      </c>
      <c r="Y153" s="134"/>
      <c r="Z153" s="134"/>
      <c r="AA153" s="134"/>
      <c r="AB153" s="134"/>
      <c r="AC153" s="134"/>
      <c r="AD153" s="134"/>
      <c r="AE153" s="134"/>
      <c r="AF153" s="134"/>
      <c r="AG153" s="134"/>
      <c r="AH153" s="134"/>
      <c r="AI153" s="134"/>
      <c r="AJ153" s="134"/>
      <c r="AK153" s="134"/>
      <c r="AL153" s="134"/>
      <c r="AM153" s="134"/>
      <c r="AN153" s="134"/>
      <c r="AO153" s="134"/>
      <c r="AP153" s="134"/>
      <c r="AQ153" s="134"/>
      <c r="AR153" s="134"/>
      <c r="AS153" s="134"/>
      <c r="AT153" s="134"/>
      <c r="AU153" s="134"/>
      <c r="AV153" s="134"/>
      <c r="AW153" s="134"/>
      <c r="AX153" s="134"/>
      <c r="AY153" s="134"/>
      <c r="AZ153" s="134"/>
      <c r="BA153" s="134"/>
      <c r="BB153" s="134"/>
      <c r="BC153" s="134"/>
      <c r="BD153" s="134"/>
      <c r="BE153" s="134"/>
      <c r="BF153" s="134"/>
      <c r="BG153" s="134"/>
      <c r="BH153" s="134"/>
      <c r="BI153" s="134"/>
      <c r="BJ153" s="134"/>
      <c r="BK153" s="134"/>
      <c r="BL153" s="134"/>
      <c r="BM153" s="134"/>
      <c r="BN153" s="134"/>
      <c r="BO153" s="134"/>
      <c r="BP153" s="134"/>
      <c r="BQ153" s="134"/>
      <c r="BR153" s="134"/>
      <c r="BS153" s="134"/>
      <c r="BT153" s="134"/>
      <c r="BU153" s="134"/>
      <c r="BV153" s="134"/>
      <c r="BW153" s="134"/>
      <c r="BX153" s="134"/>
      <c r="BY153" s="134"/>
      <c r="BZ153" s="134"/>
      <c r="CA153" s="134"/>
      <c r="CB153" s="134"/>
      <c r="CC153" s="134"/>
      <c r="CD153" s="134"/>
      <c r="CE153" s="134"/>
      <c r="CF153" s="134"/>
      <c r="CG153" s="134"/>
      <c r="CH153" s="134"/>
      <c r="CI153" s="134"/>
      <c r="CJ153" s="134"/>
      <c r="CK153" s="134"/>
      <c r="CL153" s="134"/>
      <c r="CM153" s="134"/>
      <c r="CN153" s="134"/>
      <c r="CO153" s="134"/>
      <c r="CP153" s="134"/>
      <c r="CQ153" s="134"/>
      <c r="CR153" s="134"/>
      <c r="CS153" s="134"/>
      <c r="CT153" s="134"/>
      <c r="CU153" s="134"/>
      <c r="CV153" s="134"/>
      <c r="CW153" s="134"/>
      <c r="CX153" s="134"/>
      <c r="CY153" s="134"/>
      <c r="CZ153" s="134"/>
      <c r="DA153" s="134"/>
      <c r="DB153" s="134"/>
      <c r="DC153" s="134"/>
      <c r="DD153" s="134"/>
      <c r="DE153" s="134"/>
      <c r="DF153" s="134"/>
      <c r="DG153" s="134"/>
      <c r="DH153" s="134"/>
      <c r="DI153" s="134"/>
      <c r="DJ153" s="134"/>
      <c r="DK153" s="134"/>
      <c r="DL153" s="134"/>
      <c r="DM153" s="134"/>
      <c r="DN153" s="134"/>
      <c r="DO153" s="134"/>
      <c r="DP153" s="134"/>
      <c r="DQ153" s="134"/>
      <c r="DR153" s="134"/>
      <c r="DS153" s="134"/>
      <c r="DT153" s="134"/>
      <c r="DU153" s="134"/>
      <c r="DV153" s="134"/>
      <c r="DW153" s="134"/>
      <c r="DX153" s="134"/>
      <c r="DY153" s="134"/>
      <c r="DZ153" s="134"/>
      <c r="EA153" s="134"/>
      <c r="EB153" s="134"/>
      <c r="EC153" s="134"/>
      <c r="ED153" s="134"/>
      <c r="EE153" s="134"/>
      <c r="EF153" s="134"/>
      <c r="EG153" s="134"/>
      <c r="EH153" s="134"/>
      <c r="EI153" s="134"/>
      <c r="EJ153" s="134"/>
      <c r="EK153" s="134"/>
      <c r="EL153" s="134"/>
      <c r="EM153" s="134"/>
      <c r="EN153" s="134"/>
      <c r="EO153" s="134"/>
      <c r="EP153" s="134"/>
      <c r="EQ153" s="134"/>
      <c r="ER153" s="134"/>
      <c r="ES153" s="134"/>
      <c r="ET153" s="134"/>
      <c r="EU153" s="134"/>
      <c r="EV153" s="134"/>
      <c r="EW153" s="134"/>
      <c r="EX153" s="134"/>
      <c r="EY153" s="134"/>
      <c r="EZ153" s="134"/>
      <c r="FA153" s="134"/>
      <c r="FB153" s="134"/>
      <c r="FC153" s="134"/>
      <c r="FD153" s="134"/>
      <c r="FE153" s="134"/>
      <c r="FF153" s="134"/>
      <c r="FG153" s="134"/>
      <c r="FH153" s="134"/>
      <c r="FI153" s="134"/>
      <c r="FJ153" s="134"/>
      <c r="FK153" s="134"/>
      <c r="FL153" s="134"/>
      <c r="FM153" s="134"/>
      <c r="FN153" s="134"/>
      <c r="FO153" s="134"/>
      <c r="FP153" s="134"/>
      <c r="FQ153" s="134"/>
      <c r="FR153" s="134"/>
      <c r="FS153" s="134"/>
      <c r="FT153" s="134"/>
      <c r="FU153" s="134"/>
      <c r="FV153" s="134"/>
      <c r="FW153" s="134"/>
      <c r="FX153" s="134"/>
      <c r="FY153" s="134"/>
      <c r="FZ153" s="134"/>
      <c r="GA153" s="134"/>
      <c r="GB153" s="134"/>
      <c r="GC153" s="134"/>
      <c r="GD153" s="134"/>
      <c r="GE153" s="134"/>
      <c r="GF153" s="134"/>
      <c r="GG153" s="134"/>
      <c r="GH153" s="134"/>
      <c r="GI153" s="134"/>
      <c r="GJ153" s="134"/>
      <c r="GK153" s="134"/>
      <c r="GL153" s="134"/>
      <c r="GM153" s="134"/>
      <c r="GN153" s="134"/>
      <c r="GO153" s="134"/>
      <c r="GP153" s="134"/>
      <c r="GQ153" s="134"/>
      <c r="GR153" s="134"/>
      <c r="GS153" s="134"/>
      <c r="GT153" s="134"/>
      <c r="GU153" s="134"/>
      <c r="GV153" s="134"/>
      <c r="GW153" s="134"/>
      <c r="GX153" s="134"/>
      <c r="GY153" s="134"/>
      <c r="GZ153" s="134"/>
      <c r="HA153" s="134"/>
      <c r="HB153" s="134"/>
      <c r="HC153" s="134"/>
      <c r="HD153" s="134"/>
      <c r="HE153" s="134"/>
      <c r="HF153" s="134"/>
      <c r="HG153" s="134"/>
      <c r="HH153" s="134"/>
      <c r="HI153" s="134"/>
      <c r="HJ153" s="134"/>
      <c r="HK153" s="134"/>
      <c r="HL153" s="134"/>
      <c r="HM153" s="134"/>
      <c r="HN153" s="134"/>
      <c r="HO153" s="134"/>
      <c r="HP153" s="134"/>
      <c r="HQ153" s="134"/>
      <c r="HR153" s="134"/>
      <c r="HS153" s="134"/>
      <c r="HT153" s="134"/>
      <c r="HU153" s="134"/>
      <c r="HV153" s="134"/>
      <c r="HW153" s="134"/>
      <c r="HX153" s="134"/>
      <c r="HY153" s="134"/>
      <c r="HZ153" s="134"/>
      <c r="IA153" s="134"/>
      <c r="IB153" s="134"/>
      <c r="IC153" s="134"/>
      <c r="ID153" s="134"/>
      <c r="IE153" s="134"/>
      <c r="IF153" s="134"/>
      <c r="IG153" s="134"/>
      <c r="IH153" s="134"/>
      <c r="II153" s="134"/>
      <c r="IJ153" s="134"/>
      <c r="IK153" s="134"/>
      <c r="IL153" s="134"/>
      <c r="IM153" s="134"/>
      <c r="IN153" s="134"/>
      <c r="IO153" s="134"/>
      <c r="IP153" s="134"/>
      <c r="IQ153" s="134"/>
      <c r="IR153" s="134"/>
      <c r="IS153" s="134"/>
      <c r="IT153" s="134"/>
      <c r="IU153" s="134"/>
      <c r="IV153" s="134"/>
      <c r="IW153" s="134"/>
      <c r="IX153" s="134"/>
      <c r="IY153" s="134"/>
      <c r="IZ153" s="134"/>
      <c r="JA153" s="134"/>
      <c r="JB153" s="134"/>
      <c r="JC153" s="134"/>
      <c r="JD153" s="134"/>
      <c r="JE153" s="134"/>
      <c r="JF153" s="134"/>
      <c r="JG153" s="134"/>
      <c r="JH153" s="134"/>
      <c r="JI153" s="134"/>
      <c r="JJ153" s="134"/>
      <c r="JK153" s="134"/>
      <c r="JL153" s="134"/>
      <c r="JM153" s="134"/>
      <c r="JN153" s="134"/>
      <c r="JO153" s="134"/>
      <c r="JP153" s="134"/>
      <c r="JQ153" s="134"/>
      <c r="JR153" s="134"/>
      <c r="JS153" s="134"/>
      <c r="JT153" s="134"/>
      <c r="JU153" s="134"/>
      <c r="JV153" s="134"/>
      <c r="JW153" s="134"/>
      <c r="JX153" s="134"/>
      <c r="JY153" s="134"/>
      <c r="JZ153" s="134"/>
      <c r="KA153" s="134"/>
      <c r="KB153" s="134"/>
      <c r="KC153" s="134"/>
      <c r="KD153" s="134"/>
      <c r="KE153" s="134"/>
      <c r="KF153" s="134"/>
      <c r="KG153" s="134"/>
      <c r="KH153" s="134"/>
      <c r="KI153" s="134"/>
      <c r="KJ153" s="134"/>
      <c r="KK153" s="134"/>
      <c r="KL153" s="134"/>
      <c r="KM153" s="134"/>
      <c r="KN153" s="134"/>
      <c r="KO153" s="134"/>
      <c r="KP153" s="134"/>
      <c r="KQ153" s="134"/>
      <c r="KR153" s="134"/>
      <c r="KS153" s="134"/>
      <c r="KT153" s="134"/>
      <c r="KU153" s="134"/>
      <c r="KV153" s="134"/>
      <c r="KW153" s="134"/>
      <c r="KX153" s="134"/>
      <c r="KY153" s="134"/>
      <c r="KZ153" s="134"/>
      <c r="LA153" s="134"/>
      <c r="LB153" s="134"/>
      <c r="LC153" s="134"/>
      <c r="LD153" s="134"/>
      <c r="LE153" s="134"/>
      <c r="LF153" s="134"/>
      <c r="LG153" s="134"/>
      <c r="LH153" s="134"/>
      <c r="LI153" s="134"/>
      <c r="LJ153" s="134"/>
      <c r="LK153" s="134"/>
      <c r="LL153" s="134"/>
      <c r="LM153" s="134"/>
      <c r="LN153" s="134"/>
      <c r="LO153" s="134"/>
      <c r="LP153" s="134"/>
      <c r="LQ153" s="134"/>
      <c r="LR153" s="134"/>
      <c r="LS153" s="134"/>
      <c r="LT153" s="134"/>
      <c r="LU153" s="134"/>
      <c r="LV153" s="134"/>
      <c r="LW153" s="134"/>
      <c r="LX153" s="134"/>
      <c r="LY153" s="134"/>
      <c r="LZ153" s="134"/>
      <c r="MA153" s="134"/>
      <c r="MB153" s="134"/>
      <c r="MC153" s="134"/>
      <c r="MD153" s="134"/>
      <c r="ME153" s="134"/>
      <c r="MF153" s="134"/>
      <c r="MG153" s="134"/>
      <c r="MH153" s="134"/>
      <c r="MI153" s="134"/>
      <c r="MJ153" s="134"/>
      <c r="MK153" s="134"/>
      <c r="ML153" s="134"/>
      <c r="MM153" s="134"/>
      <c r="MN153" s="134"/>
      <c r="MO153" s="134"/>
      <c r="MP153" s="134"/>
      <c r="MQ153" s="134"/>
      <c r="MR153" s="134"/>
      <c r="MS153" s="134"/>
      <c r="MT153" s="134"/>
      <c r="MU153" s="134"/>
      <c r="MV153" s="134"/>
      <c r="MW153" s="134"/>
      <c r="MX153" s="134"/>
      <c r="MY153" s="134"/>
      <c r="MZ153" s="134"/>
      <c r="NA153" s="134"/>
      <c r="NB153" s="134"/>
      <c r="NC153" s="134"/>
      <c r="ND153" s="134"/>
      <c r="NE153" s="134"/>
      <c r="NF153" s="134"/>
      <c r="NG153" s="134"/>
      <c r="NH153" s="134"/>
      <c r="NI153" s="134"/>
      <c r="NJ153" s="134"/>
      <c r="NK153" s="134"/>
      <c r="NL153" s="134"/>
      <c r="NM153" s="134"/>
      <c r="NN153" s="134"/>
      <c r="NO153" s="134"/>
      <c r="NP153" s="134"/>
      <c r="NQ153" s="134"/>
      <c r="NR153" s="134"/>
      <c r="NS153" s="134"/>
      <c r="NT153" s="134"/>
      <c r="NU153" s="134"/>
      <c r="NV153" s="134"/>
      <c r="NW153" s="134"/>
      <c r="NX153" s="134"/>
      <c r="NY153" s="134"/>
      <c r="NZ153" s="134"/>
      <c r="OA153" s="134"/>
      <c r="OB153" s="134"/>
      <c r="OC153" s="134"/>
      <c r="OD153" s="134"/>
      <c r="OE153" s="134"/>
      <c r="OF153" s="134"/>
      <c r="OG153" s="134"/>
      <c r="OH153" s="134"/>
      <c r="OI153" s="134"/>
      <c r="OJ153" s="134"/>
      <c r="OK153" s="134"/>
      <c r="OL153" s="134"/>
      <c r="OM153" s="134"/>
      <c r="ON153" s="134"/>
      <c r="OO153" s="134"/>
      <c r="OP153" s="134"/>
      <c r="OQ153" s="134"/>
      <c r="OR153" s="134"/>
      <c r="OS153" s="134"/>
      <c r="OT153" s="134"/>
      <c r="OU153" s="134"/>
      <c r="OV153" s="134"/>
      <c r="OW153" s="134"/>
      <c r="OX153" s="134"/>
      <c r="OY153" s="134"/>
      <c r="OZ153" s="134"/>
      <c r="PA153" s="134"/>
      <c r="PB153" s="134"/>
      <c r="PC153" s="134"/>
      <c r="PD153" s="134"/>
      <c r="PE153" s="134"/>
      <c r="PF153" s="134"/>
      <c r="PG153" s="134"/>
      <c r="PH153" s="134"/>
      <c r="PI153" s="134"/>
      <c r="PJ153" s="134"/>
      <c r="PK153" s="134"/>
      <c r="PL153" s="134"/>
      <c r="PM153" s="134"/>
      <c r="PN153" s="134"/>
      <c r="PO153" s="134"/>
      <c r="PP153" s="134"/>
      <c r="PQ153" s="134"/>
      <c r="PR153" s="134"/>
      <c r="PS153" s="134"/>
      <c r="PT153" s="134"/>
      <c r="PU153" s="134"/>
      <c r="PV153" s="134"/>
      <c r="PW153" s="134"/>
      <c r="PX153" s="134"/>
      <c r="PY153" s="134"/>
      <c r="PZ153" s="134"/>
      <c r="QA153" s="134"/>
      <c r="QB153" s="134"/>
      <c r="QC153" s="134"/>
      <c r="QD153" s="134"/>
      <c r="QE153" s="134"/>
      <c r="QF153" s="134"/>
      <c r="QG153" s="134"/>
      <c r="QH153" s="134"/>
      <c r="QI153" s="134"/>
      <c r="QJ153" s="134"/>
      <c r="QK153" s="134"/>
      <c r="QL153" s="134"/>
      <c r="QM153" s="134"/>
      <c r="QN153" s="134"/>
      <c r="QO153" s="134"/>
      <c r="QP153" s="134"/>
      <c r="QQ153" s="134"/>
      <c r="QR153" s="134"/>
      <c r="QS153" s="134"/>
      <c r="QT153" s="134"/>
      <c r="QU153" s="134"/>
      <c r="QV153" s="134"/>
      <c r="QW153" s="134"/>
      <c r="QX153" s="134"/>
      <c r="QY153" s="134"/>
      <c r="QZ153" s="134"/>
      <c r="RA153" s="134"/>
      <c r="RB153" s="134"/>
      <c r="RC153" s="134"/>
      <c r="RD153" s="134"/>
      <c r="RE153" s="134"/>
      <c r="RF153" s="134"/>
      <c r="RG153" s="134"/>
      <c r="RH153" s="134"/>
      <c r="RI153" s="134"/>
      <c r="RJ153" s="134"/>
      <c r="RK153" s="134"/>
      <c r="RL153" s="134"/>
      <c r="RM153" s="134"/>
      <c r="RN153" s="134"/>
      <c r="RO153" s="134"/>
      <c r="RP153" s="134"/>
      <c r="RQ153" s="134"/>
      <c r="RR153" s="134"/>
      <c r="RS153" s="134"/>
      <c r="RT153" s="134"/>
      <c r="RU153" s="134"/>
      <c r="RV153" s="134"/>
      <c r="RW153" s="134"/>
      <c r="RX153" s="134"/>
      <c r="RY153" s="134"/>
      <c r="RZ153" s="134"/>
      <c r="SA153" s="134"/>
      <c r="SB153" s="134"/>
      <c r="SC153" s="134"/>
      <c r="SD153" s="134"/>
      <c r="SE153" s="134"/>
      <c r="SF153" s="134"/>
      <c r="SG153" s="134"/>
      <c r="SH153" s="134"/>
      <c r="SI153" s="134"/>
      <c r="SJ153" s="134"/>
      <c r="SK153" s="134"/>
      <c r="SL153" s="134"/>
      <c r="SM153" s="134"/>
      <c r="SN153" s="134"/>
      <c r="SO153" s="134"/>
      <c r="SP153" s="134"/>
      <c r="SQ153" s="134"/>
      <c r="SR153" s="134"/>
      <c r="SS153" s="134"/>
      <c r="ST153" s="134"/>
      <c r="SU153" s="134"/>
      <c r="SV153" s="134"/>
      <c r="SW153" s="134"/>
      <c r="SX153" s="134"/>
      <c r="SY153" s="134"/>
      <c r="SZ153" s="134"/>
      <c r="TA153" s="134"/>
      <c r="TB153" s="134"/>
      <c r="TC153" s="134"/>
      <c r="TD153" s="134"/>
      <c r="TE153" s="134"/>
      <c r="TF153" s="134"/>
      <c r="TG153" s="134"/>
      <c r="TH153" s="134"/>
      <c r="TI153" s="134"/>
      <c r="TJ153" s="134"/>
      <c r="TK153" s="134"/>
      <c r="TL153" s="134"/>
      <c r="TM153" s="134"/>
      <c r="TN153" s="134"/>
      <c r="TO153" s="134"/>
      <c r="TP153" s="134"/>
      <c r="TQ153" s="134"/>
      <c r="TR153" s="134"/>
      <c r="TS153" s="134"/>
      <c r="TT153" s="134"/>
      <c r="TU153" s="134"/>
      <c r="TV153" s="134"/>
      <c r="TW153" s="134"/>
      <c r="TX153" s="134"/>
      <c r="TY153" s="134"/>
      <c r="TZ153" s="134"/>
      <c r="UA153" s="134"/>
      <c r="UB153" s="134"/>
      <c r="UC153" s="134"/>
      <c r="UD153" s="134"/>
      <c r="UE153" s="134"/>
      <c r="UF153" s="134"/>
      <c r="UG153" s="134"/>
      <c r="UH153" s="134"/>
      <c r="UI153" s="134"/>
      <c r="UJ153" s="134"/>
      <c r="UK153" s="134"/>
      <c r="UL153" s="134"/>
      <c r="UM153" s="134"/>
      <c r="UN153" s="134"/>
      <c r="UO153" s="134"/>
      <c r="UP153" s="134"/>
      <c r="UQ153" s="134"/>
      <c r="UR153" s="134"/>
      <c r="US153" s="134"/>
      <c r="UT153" s="134"/>
      <c r="UU153" s="134"/>
      <c r="UV153" s="134"/>
      <c r="UW153" s="134"/>
      <c r="UX153" s="134"/>
      <c r="UY153" s="134"/>
      <c r="UZ153" s="134"/>
      <c r="VA153" s="134"/>
      <c r="VB153" s="134"/>
      <c r="VC153" s="134"/>
      <c r="VD153" s="134"/>
      <c r="VE153" s="134"/>
      <c r="VF153" s="134"/>
      <c r="VG153" s="134"/>
      <c r="VH153" s="134"/>
      <c r="VI153" s="134"/>
      <c r="VJ153" s="134"/>
      <c r="VK153" s="134"/>
      <c r="VL153" s="134"/>
      <c r="VM153" s="134"/>
      <c r="VN153" s="134"/>
      <c r="VO153" s="134"/>
      <c r="VP153" s="134"/>
      <c r="VQ153" s="134"/>
      <c r="VR153" s="134"/>
      <c r="VS153" s="134"/>
      <c r="VT153" s="134"/>
      <c r="VU153" s="134"/>
      <c r="VV153" s="134"/>
      <c r="VW153" s="134"/>
      <c r="VX153" s="134"/>
      <c r="VY153" s="134"/>
      <c r="VZ153" s="134"/>
      <c r="WA153" s="134"/>
      <c r="WB153" s="134"/>
      <c r="WC153" s="134"/>
      <c r="WD153" s="134"/>
      <c r="WE153" s="134"/>
      <c r="WF153" s="134"/>
      <c r="WG153" s="134"/>
      <c r="WH153" s="134"/>
      <c r="WI153" s="134"/>
      <c r="WJ153" s="134"/>
      <c r="WK153" s="134"/>
      <c r="WL153" s="134"/>
      <c r="WM153" s="134"/>
      <c r="WN153" s="134"/>
      <c r="WO153" s="134"/>
      <c r="WP153" s="134"/>
      <c r="WQ153" s="134"/>
      <c r="WR153" s="134"/>
      <c r="WS153" s="134"/>
      <c r="WT153" s="134"/>
      <c r="WU153" s="134"/>
      <c r="WV153" s="134"/>
      <c r="WW153" s="134"/>
      <c r="WX153" s="134"/>
      <c r="WY153" s="134"/>
      <c r="WZ153" s="134"/>
      <c r="XA153" s="134"/>
      <c r="XB153" s="134"/>
      <c r="XC153" s="134"/>
      <c r="XD153" s="134"/>
      <c r="XE153" s="134"/>
      <c r="XF153" s="134"/>
      <c r="XG153" s="134"/>
      <c r="XH153" s="134"/>
      <c r="XI153" s="134"/>
      <c r="XJ153" s="134"/>
      <c r="XK153" s="134"/>
      <c r="XL153" s="134"/>
      <c r="XM153" s="134"/>
      <c r="XN153" s="134"/>
      <c r="XO153" s="134"/>
      <c r="XP153" s="134"/>
      <c r="XQ153" s="134"/>
      <c r="XR153" s="134"/>
      <c r="XS153" s="134"/>
      <c r="XT153" s="134"/>
      <c r="XU153" s="134"/>
      <c r="XV153" s="134"/>
      <c r="XW153" s="134"/>
      <c r="XX153" s="134"/>
      <c r="XY153" s="134"/>
      <c r="XZ153" s="134"/>
      <c r="YA153" s="134"/>
      <c r="YB153" s="134"/>
      <c r="YC153" s="134"/>
      <c r="YD153" s="134"/>
      <c r="YE153" s="134"/>
      <c r="YF153" s="134"/>
      <c r="YG153" s="134"/>
      <c r="YH153" s="134"/>
      <c r="YI153" s="134"/>
      <c r="YJ153" s="134"/>
      <c r="YK153" s="134"/>
      <c r="YL153" s="134"/>
      <c r="YM153" s="134"/>
      <c r="YN153" s="134"/>
      <c r="YO153" s="134"/>
      <c r="YP153" s="134"/>
      <c r="YQ153" s="134"/>
      <c r="YR153" s="134"/>
      <c r="YS153" s="134"/>
      <c r="YT153" s="134"/>
      <c r="YU153" s="134"/>
      <c r="YV153" s="134"/>
      <c r="YW153" s="134"/>
      <c r="YX153" s="134"/>
      <c r="YY153" s="134"/>
      <c r="YZ153" s="134"/>
      <c r="ZA153" s="134"/>
      <c r="ZB153" s="134"/>
      <c r="ZC153" s="134"/>
      <c r="ZD153" s="134"/>
      <c r="ZE153" s="134"/>
      <c r="ZF153" s="134"/>
      <c r="ZG153" s="134"/>
      <c r="ZH153" s="134"/>
      <c r="ZI153" s="134"/>
      <c r="ZJ153" s="134"/>
      <c r="ZK153" s="134"/>
      <c r="ZL153" s="134"/>
      <c r="ZM153" s="134"/>
      <c r="ZN153" s="134"/>
      <c r="ZO153" s="134"/>
      <c r="ZP153" s="134"/>
      <c r="ZQ153" s="134"/>
      <c r="ZR153" s="134"/>
      <c r="ZS153" s="134"/>
      <c r="ZT153" s="134"/>
      <c r="ZU153" s="134"/>
      <c r="ZV153" s="134"/>
      <c r="ZW153" s="134"/>
      <c r="ZX153" s="134"/>
      <c r="ZY153" s="134"/>
      <c r="ZZ153" s="134"/>
      <c r="AAA153" s="134"/>
      <c r="AAB153" s="134"/>
      <c r="AAC153" s="134"/>
      <c r="AAD153" s="134"/>
      <c r="AAE153" s="134"/>
      <c r="AAF153" s="134"/>
      <c r="AAG153" s="134"/>
      <c r="AAH153" s="134"/>
      <c r="AAI153" s="134"/>
      <c r="AAJ153" s="134"/>
      <c r="AAK153" s="134"/>
      <c r="AAL153" s="134"/>
      <c r="AAM153" s="134"/>
      <c r="AAN153" s="134"/>
      <c r="AAO153" s="134"/>
      <c r="AAP153" s="134"/>
      <c r="AAQ153" s="134"/>
      <c r="AAR153" s="134"/>
      <c r="AAS153" s="134"/>
      <c r="AAT153" s="134"/>
      <c r="AAU153" s="134"/>
      <c r="AAV153" s="134"/>
      <c r="AAW153" s="134"/>
      <c r="AAX153" s="134"/>
      <c r="AAY153" s="134"/>
      <c r="AAZ153" s="134"/>
      <c r="ABA153" s="134"/>
      <c r="ABB153" s="134"/>
      <c r="ABC153" s="134"/>
      <c r="ABD153" s="134"/>
      <c r="ABE153" s="134"/>
      <c r="ABF153" s="134"/>
      <c r="ABG153" s="134"/>
      <c r="ABH153" s="134"/>
      <c r="ABI153" s="134"/>
      <c r="ABJ153" s="134"/>
      <c r="ABK153" s="134"/>
      <c r="ABL153" s="134"/>
      <c r="ABM153" s="134"/>
      <c r="ABN153" s="134"/>
      <c r="ABO153" s="134"/>
      <c r="ABP153" s="134"/>
      <c r="ABQ153" s="134"/>
      <c r="ABR153" s="134"/>
      <c r="ABS153" s="134"/>
      <c r="ABT153" s="134"/>
      <c r="ABU153" s="134"/>
      <c r="ABV153" s="134"/>
      <c r="ABW153" s="134"/>
      <c r="ABX153" s="134"/>
      <c r="ABY153" s="134"/>
      <c r="ABZ153" s="134"/>
      <c r="ACA153" s="134"/>
      <c r="ACB153" s="134"/>
      <c r="ACC153" s="134"/>
      <c r="ACD153" s="134"/>
      <c r="ACE153" s="134"/>
      <c r="ACF153" s="134"/>
      <c r="ACG153" s="134"/>
      <c r="ACH153" s="134"/>
      <c r="ACI153" s="134"/>
      <c r="ACJ153" s="134"/>
      <c r="ACK153" s="134"/>
      <c r="ACL153" s="134"/>
      <c r="ACM153" s="134"/>
      <c r="ACN153" s="134"/>
      <c r="ACO153" s="134"/>
      <c r="ACP153" s="134"/>
      <c r="ACQ153" s="134"/>
      <c r="ACR153" s="134"/>
      <c r="ACS153" s="134"/>
      <c r="ACT153" s="134"/>
      <c r="ACU153" s="134"/>
      <c r="ACV153" s="134"/>
      <c r="ACW153" s="134"/>
      <c r="ACX153" s="134"/>
      <c r="ACY153" s="134"/>
      <c r="ACZ153" s="134"/>
      <c r="ADA153" s="134"/>
      <c r="ADB153" s="134"/>
      <c r="ADC153" s="134"/>
      <c r="ADD153" s="134"/>
      <c r="ADE153" s="134"/>
      <c r="ADF153" s="134"/>
      <c r="ADG153" s="134"/>
      <c r="ADH153" s="134"/>
      <c r="ADI153" s="134"/>
      <c r="ADJ153" s="134"/>
      <c r="ADK153" s="134"/>
      <c r="ADL153" s="134"/>
      <c r="ADM153" s="134"/>
      <c r="ADN153" s="134"/>
      <c r="ADO153" s="134"/>
      <c r="ADP153" s="134"/>
      <c r="ADQ153" s="134"/>
      <c r="ADR153" s="134"/>
      <c r="ADS153" s="134"/>
      <c r="ADT153" s="134"/>
      <c r="ADU153" s="134"/>
      <c r="ADV153" s="134"/>
      <c r="ADW153" s="134"/>
      <c r="ADX153" s="134"/>
      <c r="ADY153" s="134"/>
      <c r="ADZ153" s="134"/>
      <c r="AEA153" s="134"/>
      <c r="AEB153" s="134"/>
      <c r="AEC153" s="134"/>
      <c r="AED153" s="134"/>
      <c r="AEE153" s="134"/>
      <c r="AEF153" s="134"/>
      <c r="AEG153" s="134"/>
      <c r="AEH153" s="134"/>
      <c r="AEI153" s="134"/>
      <c r="AEJ153" s="134"/>
      <c r="AEK153" s="134"/>
      <c r="AEL153" s="134"/>
      <c r="AEM153" s="134"/>
      <c r="AEN153" s="134"/>
      <c r="AEO153" s="134"/>
      <c r="AEP153" s="134"/>
      <c r="AEQ153" s="134"/>
      <c r="AER153" s="134"/>
      <c r="AES153" s="134"/>
      <c r="AET153" s="134"/>
      <c r="AEU153" s="134"/>
      <c r="AEV153" s="134"/>
      <c r="AEW153" s="134"/>
      <c r="AEX153" s="134"/>
      <c r="AEY153" s="134"/>
      <c r="AEZ153" s="134"/>
      <c r="AFA153" s="134"/>
      <c r="AFB153" s="134"/>
      <c r="AFC153" s="134"/>
      <c r="AFD153" s="134"/>
      <c r="AFE153" s="134"/>
      <c r="AFF153" s="134"/>
      <c r="AFG153" s="134"/>
      <c r="AFH153" s="134"/>
      <c r="AFI153" s="134"/>
      <c r="AFJ153" s="134"/>
      <c r="AFK153" s="134"/>
      <c r="AFL153" s="134"/>
      <c r="AFM153" s="134"/>
      <c r="AFN153" s="134"/>
      <c r="AFO153" s="134"/>
      <c r="AFP153" s="134"/>
      <c r="AFQ153" s="134"/>
      <c r="AFR153" s="134"/>
      <c r="AFS153" s="134"/>
      <c r="AFT153" s="134"/>
      <c r="AFU153" s="134"/>
      <c r="AFV153" s="134"/>
      <c r="AFW153" s="134"/>
      <c r="AFX153" s="134"/>
      <c r="AFY153" s="134"/>
      <c r="AFZ153" s="134"/>
      <c r="AGA153" s="134"/>
      <c r="AGB153" s="134"/>
      <c r="AGC153" s="134"/>
      <c r="AGD153" s="134"/>
      <c r="AGE153" s="134"/>
      <c r="AGF153" s="134"/>
      <c r="AGG153" s="134"/>
      <c r="AGH153" s="134"/>
      <c r="AGI153" s="134"/>
      <c r="AGJ153" s="134"/>
      <c r="AGK153" s="134"/>
      <c r="AGL153" s="134"/>
      <c r="AGM153" s="134"/>
      <c r="AGN153" s="134"/>
      <c r="AGO153" s="134"/>
      <c r="AGP153" s="134"/>
      <c r="AGQ153" s="134"/>
      <c r="AGR153" s="134"/>
      <c r="AGS153" s="134"/>
      <c r="AGT153" s="134"/>
      <c r="AGU153" s="134"/>
      <c r="AGV153" s="134"/>
      <c r="AGW153" s="134"/>
      <c r="AGX153" s="134"/>
      <c r="AGY153" s="134"/>
      <c r="AGZ153" s="134"/>
      <c r="AHA153" s="134"/>
      <c r="AHB153" s="134"/>
      <c r="AHC153" s="134"/>
      <c r="AHD153" s="134"/>
      <c r="AHE153" s="134"/>
      <c r="AHF153" s="134"/>
      <c r="AHG153" s="134"/>
      <c r="AHH153" s="134"/>
      <c r="AHI153" s="134"/>
      <c r="AHJ153" s="134"/>
      <c r="AHK153" s="134"/>
      <c r="AHL153" s="134"/>
      <c r="AHM153" s="134"/>
      <c r="AHN153" s="134"/>
      <c r="AHO153" s="134"/>
      <c r="AHP153" s="134"/>
      <c r="AHQ153" s="134"/>
      <c r="AHR153" s="134"/>
      <c r="AHS153" s="134"/>
      <c r="AHT153" s="134"/>
      <c r="AHU153" s="134"/>
      <c r="AHV153" s="134"/>
      <c r="AHW153" s="134"/>
      <c r="AHX153" s="134"/>
      <c r="AHY153" s="134"/>
      <c r="AHZ153" s="134"/>
      <c r="AIA153" s="134"/>
      <c r="AIB153" s="134"/>
      <c r="AIC153" s="134"/>
      <c r="AID153" s="134"/>
      <c r="AIE153" s="134"/>
      <c r="AIF153" s="134"/>
      <c r="AIG153" s="134"/>
      <c r="AIH153" s="134"/>
      <c r="AII153" s="134"/>
      <c r="AIJ153" s="134"/>
      <c r="AIK153" s="134"/>
      <c r="AIL153" s="134"/>
      <c r="AIM153" s="134"/>
      <c r="AIN153" s="134"/>
      <c r="AIO153" s="134"/>
      <c r="AIP153" s="134"/>
      <c r="AIQ153" s="134"/>
      <c r="AIR153" s="134"/>
      <c r="AIS153" s="134"/>
      <c r="AIT153" s="134"/>
      <c r="AIU153" s="134"/>
      <c r="AIV153" s="134"/>
      <c r="AIW153" s="134"/>
      <c r="AIX153" s="134"/>
      <c r="AIY153" s="134"/>
      <c r="AIZ153" s="134"/>
      <c r="AJA153" s="134"/>
      <c r="AJB153" s="134"/>
      <c r="AJC153" s="134"/>
      <c r="AJD153" s="134"/>
      <c r="AJE153" s="134"/>
      <c r="AJF153" s="134"/>
      <c r="AJG153" s="134"/>
      <c r="AJH153" s="134"/>
      <c r="AJI153" s="134"/>
      <c r="AJJ153" s="134"/>
      <c r="AJK153" s="134"/>
      <c r="AJL153" s="134"/>
      <c r="AJM153" s="134"/>
      <c r="AJN153" s="134"/>
      <c r="AJO153" s="134"/>
      <c r="AJP153" s="134"/>
      <c r="AJQ153" s="134"/>
      <c r="AJR153" s="134"/>
      <c r="AJS153" s="134"/>
      <c r="AJT153" s="134"/>
      <c r="AJU153" s="134"/>
      <c r="AJV153" s="134"/>
      <c r="AJW153" s="134"/>
      <c r="AJX153" s="134"/>
      <c r="AJY153" s="134"/>
      <c r="AJZ153" s="134"/>
      <c r="AKA153" s="134"/>
      <c r="AKB153" s="134"/>
      <c r="AKC153" s="134"/>
      <c r="AKD153" s="134"/>
      <c r="AKE153" s="134"/>
      <c r="AKF153" s="134"/>
      <c r="AKG153" s="134"/>
      <c r="AKH153" s="134"/>
      <c r="AKI153" s="134"/>
      <c r="AKJ153" s="134"/>
      <c r="AKK153" s="134"/>
      <c r="AKL153" s="134"/>
      <c r="AKM153" s="134"/>
      <c r="AKN153" s="134"/>
      <c r="AKO153" s="134"/>
      <c r="AKP153" s="134"/>
      <c r="AKQ153" s="134"/>
      <c r="AKR153" s="134"/>
      <c r="AKS153" s="134"/>
      <c r="AKT153" s="134"/>
      <c r="AKU153" s="134"/>
      <c r="AKV153" s="134"/>
      <c r="AKW153" s="134"/>
      <c r="AKX153" s="134"/>
      <c r="AKY153" s="134"/>
      <c r="AKZ153" s="134"/>
      <c r="ALA153" s="134"/>
      <c r="ALB153" s="134"/>
      <c r="ALC153" s="134"/>
      <c r="ALD153" s="134"/>
      <c r="ALE153" s="134"/>
      <c r="ALF153" s="134"/>
      <c r="ALG153" s="134"/>
      <c r="ALH153" s="134"/>
      <c r="ALI153" s="134"/>
      <c r="ALJ153" s="134"/>
      <c r="ALK153" s="134"/>
      <c r="ALL153" s="134"/>
      <c r="ALM153" s="134"/>
      <c r="ALN153" s="134"/>
      <c r="ALO153" s="134"/>
      <c r="ALP153" s="134"/>
      <c r="ALQ153" s="134"/>
      <c r="ALR153" s="134"/>
      <c r="ALS153" s="134"/>
      <c r="ALT153" s="134"/>
      <c r="ALU153" s="134"/>
      <c r="ALV153" s="134"/>
      <c r="ALW153" s="134"/>
      <c r="ALX153" s="134"/>
      <c r="ALY153" s="134"/>
      <c r="ALZ153" s="134"/>
      <c r="AMA153" s="134"/>
      <c r="AMB153" s="134"/>
      <c r="AMC153" s="134"/>
      <c r="AMD153" s="134"/>
      <c r="AME153" s="134"/>
      <c r="AMF153" s="134"/>
      <c r="AMG153" s="134"/>
      <c r="AMH153" s="134"/>
      <c r="AMI153" s="134"/>
      <c r="AMJ153" s="134"/>
    </row>
    <row r="154" spans="1:1024" s="1" customFormat="1" ht="44.1" customHeight="1" x14ac:dyDescent="0.25">
      <c r="B154" s="71">
        <v>151</v>
      </c>
      <c r="C154" s="69" t="s">
        <v>94</v>
      </c>
      <c r="D154" s="70">
        <v>45198</v>
      </c>
      <c r="E154" s="4" t="s">
        <v>831</v>
      </c>
      <c r="F154" s="4">
        <v>7717790274</v>
      </c>
      <c r="G154" s="71" t="s">
        <v>832</v>
      </c>
      <c r="H154" s="71" t="s">
        <v>298</v>
      </c>
      <c r="I154" s="71" t="s">
        <v>435</v>
      </c>
      <c r="J154" s="70">
        <v>22431</v>
      </c>
      <c r="K154" s="4" t="s">
        <v>833</v>
      </c>
      <c r="L154" s="4" t="s">
        <v>81</v>
      </c>
      <c r="M154" s="4" t="s">
        <v>32</v>
      </c>
      <c r="N154" s="4" t="s">
        <v>71</v>
      </c>
      <c r="O154" s="4" t="s">
        <v>72</v>
      </c>
      <c r="P154" s="90" t="s">
        <v>80</v>
      </c>
      <c r="Q154" s="72" t="s">
        <v>76</v>
      </c>
      <c r="R154" s="110" t="s">
        <v>67</v>
      </c>
      <c r="S154" s="55" t="s">
        <v>90</v>
      </c>
      <c r="T154" s="69"/>
      <c r="U154" s="56">
        <v>45257</v>
      </c>
      <c r="V154" s="171">
        <v>0.625</v>
      </c>
      <c r="W154" s="72" t="s">
        <v>86</v>
      </c>
      <c r="X154" s="1">
        <v>36280</v>
      </c>
    </row>
    <row r="155" spans="1:1024" s="1" customFormat="1" ht="40.5" customHeight="1" x14ac:dyDescent="0.25">
      <c r="B155" s="71">
        <v>152</v>
      </c>
      <c r="C155" s="69" t="s">
        <v>94</v>
      </c>
      <c r="D155" s="70">
        <v>45198</v>
      </c>
      <c r="E155" s="4" t="s">
        <v>834</v>
      </c>
      <c r="F155" s="4">
        <v>5052023047</v>
      </c>
      <c r="G155" s="71" t="s">
        <v>835</v>
      </c>
      <c r="H155" s="71" t="s">
        <v>480</v>
      </c>
      <c r="I155" s="71" t="s">
        <v>33</v>
      </c>
      <c r="J155" s="70">
        <v>21737</v>
      </c>
      <c r="K155" s="4" t="s">
        <v>268</v>
      </c>
      <c r="L155" s="4" t="s">
        <v>836</v>
      </c>
      <c r="M155" s="4" t="s">
        <v>30</v>
      </c>
      <c r="N155" s="4" t="s">
        <v>71</v>
      </c>
      <c r="O155" s="4" t="s">
        <v>837</v>
      </c>
      <c r="P155" s="90" t="s">
        <v>80</v>
      </c>
      <c r="Q155" s="72" t="s">
        <v>76</v>
      </c>
      <c r="R155" s="110" t="s">
        <v>69</v>
      </c>
      <c r="S155" s="55" t="s">
        <v>90</v>
      </c>
      <c r="T155" s="69"/>
      <c r="U155" s="56">
        <v>45257</v>
      </c>
      <c r="V155" s="171">
        <v>0.625</v>
      </c>
      <c r="W155" s="72" t="s">
        <v>86</v>
      </c>
      <c r="X155" s="1">
        <v>36280</v>
      </c>
    </row>
    <row r="156" spans="1:1024" s="1" customFormat="1" ht="46.5" customHeight="1" x14ac:dyDescent="0.25">
      <c r="B156" s="71">
        <v>153</v>
      </c>
      <c r="C156" s="69" t="s">
        <v>94</v>
      </c>
      <c r="D156" s="70">
        <v>45198</v>
      </c>
      <c r="E156" s="4" t="s">
        <v>834</v>
      </c>
      <c r="F156" s="4">
        <v>5052023047</v>
      </c>
      <c r="G156" s="4" t="s">
        <v>838</v>
      </c>
      <c r="H156" s="4" t="s">
        <v>95</v>
      </c>
      <c r="I156" s="71" t="s">
        <v>556</v>
      </c>
      <c r="J156" s="72">
        <v>20619</v>
      </c>
      <c r="K156" s="4" t="s">
        <v>839</v>
      </c>
      <c r="L156" s="4" t="s">
        <v>840</v>
      </c>
      <c r="M156" s="4" t="s">
        <v>30</v>
      </c>
      <c r="N156" s="4" t="s">
        <v>71</v>
      </c>
      <c r="O156" s="4" t="s">
        <v>841</v>
      </c>
      <c r="P156" s="90" t="s">
        <v>80</v>
      </c>
      <c r="Q156" s="72" t="s">
        <v>76</v>
      </c>
      <c r="R156" s="110" t="s">
        <v>69</v>
      </c>
      <c r="S156" s="55" t="s">
        <v>90</v>
      </c>
      <c r="T156" s="69"/>
      <c r="U156" s="56">
        <v>45257</v>
      </c>
      <c r="V156" s="171">
        <v>0.625</v>
      </c>
      <c r="W156" s="72" t="s">
        <v>86</v>
      </c>
      <c r="X156" s="1">
        <v>36280</v>
      </c>
    </row>
    <row r="157" spans="1:1024" s="1" customFormat="1" ht="46.5" customHeight="1" x14ac:dyDescent="0.25">
      <c r="B157" s="71">
        <v>154</v>
      </c>
      <c r="C157" s="78" t="s">
        <v>150</v>
      </c>
      <c r="D157" s="14">
        <v>45197</v>
      </c>
      <c r="E157" s="15" t="s">
        <v>834</v>
      </c>
      <c r="F157" s="15">
        <v>5052023047</v>
      </c>
      <c r="G157" s="15" t="s">
        <v>842</v>
      </c>
      <c r="H157" s="15" t="s">
        <v>843</v>
      </c>
      <c r="I157" s="15" t="s">
        <v>844</v>
      </c>
      <c r="J157" s="79">
        <v>22172</v>
      </c>
      <c r="K157" s="15" t="s">
        <v>845</v>
      </c>
      <c r="L157" s="15" t="s">
        <v>846</v>
      </c>
      <c r="M157" s="4" t="s">
        <v>32</v>
      </c>
      <c r="N157" s="4" t="s">
        <v>651</v>
      </c>
      <c r="O157" s="76" t="s">
        <v>32</v>
      </c>
      <c r="P157" s="76" t="s">
        <v>80</v>
      </c>
      <c r="Q157" s="72" t="s">
        <v>76</v>
      </c>
      <c r="R157" s="71" t="s">
        <v>68</v>
      </c>
      <c r="S157" s="55" t="s">
        <v>90</v>
      </c>
      <c r="T157" s="69"/>
      <c r="U157" s="56">
        <v>45257</v>
      </c>
      <c r="V157" s="171">
        <v>0.625</v>
      </c>
      <c r="W157" s="15" t="s">
        <v>86</v>
      </c>
      <c r="X157" s="1">
        <v>36282</v>
      </c>
    </row>
    <row r="158" spans="1:1024" s="68" customFormat="1" ht="38.25" x14ac:dyDescent="0.25">
      <c r="B158" s="71">
        <v>155</v>
      </c>
      <c r="C158" s="101"/>
      <c r="D158" s="161">
        <v>45198</v>
      </c>
      <c r="E158" s="99" t="s">
        <v>847</v>
      </c>
      <c r="F158" s="162">
        <v>5011019316</v>
      </c>
      <c r="G158" s="163" t="s">
        <v>848</v>
      </c>
      <c r="H158" s="163" t="s">
        <v>849</v>
      </c>
      <c r="I158" s="100" t="s">
        <v>850</v>
      </c>
      <c r="J158" s="164">
        <v>27228</v>
      </c>
      <c r="K158" s="163" t="s">
        <v>851</v>
      </c>
      <c r="L158" s="163" t="s">
        <v>81</v>
      </c>
      <c r="M158" s="4" t="s">
        <v>32</v>
      </c>
      <c r="N158" s="4" t="s">
        <v>532</v>
      </c>
      <c r="O158" s="165"/>
      <c r="P158" s="90" t="s">
        <v>274</v>
      </c>
      <c r="Q158" s="72" t="s">
        <v>534</v>
      </c>
      <c r="R158" s="71"/>
      <c r="S158" s="55" t="s">
        <v>282</v>
      </c>
      <c r="T158" s="101"/>
      <c r="U158" s="56">
        <v>45257</v>
      </c>
      <c r="V158" s="171">
        <v>0.625</v>
      </c>
      <c r="W158" s="166" t="s">
        <v>151</v>
      </c>
      <c r="X158" s="68">
        <v>36283</v>
      </c>
    </row>
    <row r="159" spans="1:1024" s="68" customFormat="1" ht="94.5" x14ac:dyDescent="0.25">
      <c r="B159" s="71">
        <v>156</v>
      </c>
      <c r="C159" s="73"/>
      <c r="D159" s="74">
        <v>45198</v>
      </c>
      <c r="E159" s="4" t="s">
        <v>726</v>
      </c>
      <c r="F159" s="71">
        <v>5045016560</v>
      </c>
      <c r="G159" s="71" t="s">
        <v>852</v>
      </c>
      <c r="H159" s="71" t="s">
        <v>164</v>
      </c>
      <c r="I159" s="71" t="s">
        <v>73</v>
      </c>
      <c r="J159" s="74">
        <v>31189</v>
      </c>
      <c r="K159" s="4" t="s">
        <v>853</v>
      </c>
      <c r="L159" s="77" t="s">
        <v>478</v>
      </c>
      <c r="M159" s="4" t="s">
        <v>854</v>
      </c>
      <c r="N159" s="4" t="s">
        <v>71</v>
      </c>
      <c r="O159" s="165" t="s">
        <v>855</v>
      </c>
      <c r="P159" s="90" t="s">
        <v>80</v>
      </c>
      <c r="Q159" s="72" t="s">
        <v>76</v>
      </c>
      <c r="R159" s="71" t="s">
        <v>856</v>
      </c>
      <c r="S159" s="55" t="s">
        <v>90</v>
      </c>
      <c r="T159" s="73"/>
      <c r="U159" s="56">
        <v>45257</v>
      </c>
      <c r="V159" s="171">
        <v>0.625</v>
      </c>
      <c r="W159" s="54" t="s">
        <v>77</v>
      </c>
      <c r="X159" s="68">
        <v>36283</v>
      </c>
    </row>
    <row r="160" spans="1:1024" s="68" customFormat="1" ht="75" x14ac:dyDescent="0.25">
      <c r="B160" s="71">
        <v>157</v>
      </c>
      <c r="C160" s="73" t="s">
        <v>152</v>
      </c>
      <c r="D160" s="95">
        <v>45196</v>
      </c>
      <c r="E160" s="96" t="s">
        <v>857</v>
      </c>
      <c r="F160" s="96">
        <v>5011005867</v>
      </c>
      <c r="G160" s="97" t="s">
        <v>858</v>
      </c>
      <c r="H160" s="97" t="s">
        <v>250</v>
      </c>
      <c r="I160" s="97" t="s">
        <v>859</v>
      </c>
      <c r="J160" s="98">
        <v>22348</v>
      </c>
      <c r="K160" s="97" t="s">
        <v>860</v>
      </c>
      <c r="L160" s="97" t="s">
        <v>165</v>
      </c>
      <c r="M160" s="4" t="s">
        <v>32</v>
      </c>
      <c r="N160" s="4" t="s">
        <v>532</v>
      </c>
      <c r="O160" s="76"/>
      <c r="P160" s="76" t="s">
        <v>274</v>
      </c>
      <c r="Q160" s="72" t="s">
        <v>534</v>
      </c>
      <c r="R160" s="71"/>
      <c r="S160" s="55" t="s">
        <v>282</v>
      </c>
      <c r="T160" s="94"/>
      <c r="U160" s="56">
        <v>45257</v>
      </c>
      <c r="V160" s="171">
        <v>0.625</v>
      </c>
      <c r="W160" s="167" t="s">
        <v>153</v>
      </c>
      <c r="X160" s="68">
        <v>36285</v>
      </c>
    </row>
    <row r="161" spans="2:24" s="68" customFormat="1" ht="75" x14ac:dyDescent="0.25">
      <c r="B161" s="71">
        <v>158</v>
      </c>
      <c r="C161" s="73" t="s">
        <v>152</v>
      </c>
      <c r="D161" s="95">
        <v>45196</v>
      </c>
      <c r="E161" s="96" t="s">
        <v>861</v>
      </c>
      <c r="F161" s="96">
        <v>5007060431</v>
      </c>
      <c r="G161" s="168" t="s">
        <v>862</v>
      </c>
      <c r="H161" s="168" t="s">
        <v>250</v>
      </c>
      <c r="I161" s="168" t="s">
        <v>337</v>
      </c>
      <c r="J161" s="95">
        <v>24814</v>
      </c>
      <c r="K161" s="97" t="s">
        <v>455</v>
      </c>
      <c r="L161" s="97">
        <v>2</v>
      </c>
      <c r="M161" s="4" t="s">
        <v>27</v>
      </c>
      <c r="N161" s="4" t="s">
        <v>71</v>
      </c>
      <c r="O161" s="76" t="s">
        <v>863</v>
      </c>
      <c r="P161" s="76" t="s">
        <v>75</v>
      </c>
      <c r="Q161" s="72" t="s">
        <v>76</v>
      </c>
      <c r="R161" s="71" t="s">
        <v>174</v>
      </c>
      <c r="S161" s="55" t="s">
        <v>90</v>
      </c>
      <c r="T161" s="94"/>
      <c r="U161" s="56">
        <v>45257</v>
      </c>
      <c r="V161" s="171">
        <v>0.625</v>
      </c>
      <c r="W161" s="167" t="s">
        <v>153</v>
      </c>
      <c r="X161" s="68">
        <v>36285</v>
      </c>
    </row>
    <row r="162" spans="2:24" s="68" customFormat="1" ht="75" x14ac:dyDescent="0.25">
      <c r="B162" s="71">
        <v>159</v>
      </c>
      <c r="C162" s="73" t="s">
        <v>152</v>
      </c>
      <c r="D162" s="95">
        <v>45196</v>
      </c>
      <c r="E162" s="96" t="s">
        <v>864</v>
      </c>
      <c r="F162" s="96">
        <v>5074070474</v>
      </c>
      <c r="G162" s="168" t="s">
        <v>865</v>
      </c>
      <c r="H162" s="168" t="s">
        <v>866</v>
      </c>
      <c r="I162" s="168" t="s">
        <v>698</v>
      </c>
      <c r="J162" s="95">
        <v>31355</v>
      </c>
      <c r="K162" s="97" t="s">
        <v>867</v>
      </c>
      <c r="L162" s="97" t="s">
        <v>868</v>
      </c>
      <c r="M162" s="4" t="s">
        <v>32</v>
      </c>
      <c r="N162" s="4" t="s">
        <v>532</v>
      </c>
      <c r="O162" s="76" t="s">
        <v>32</v>
      </c>
      <c r="P162" s="76" t="s">
        <v>869</v>
      </c>
      <c r="Q162" s="72" t="s">
        <v>870</v>
      </c>
      <c r="R162" s="71" t="s">
        <v>72</v>
      </c>
      <c r="S162" s="55" t="s">
        <v>282</v>
      </c>
      <c r="T162" s="94"/>
      <c r="U162" s="56">
        <v>45257</v>
      </c>
      <c r="V162" s="171">
        <v>0.625</v>
      </c>
      <c r="W162" s="167" t="s">
        <v>153</v>
      </c>
      <c r="X162" s="68">
        <v>36285</v>
      </c>
    </row>
    <row r="163" spans="2:24" s="68" customFormat="1" ht="126" x14ac:dyDescent="0.25">
      <c r="B163" s="71">
        <v>160</v>
      </c>
      <c r="C163" s="73" t="s">
        <v>154</v>
      </c>
      <c r="D163" s="74">
        <v>45201</v>
      </c>
      <c r="E163" s="4" t="s">
        <v>864</v>
      </c>
      <c r="F163" s="4">
        <v>5074070474</v>
      </c>
      <c r="G163" s="77" t="s">
        <v>865</v>
      </c>
      <c r="H163" s="77" t="s">
        <v>866</v>
      </c>
      <c r="I163" s="77" t="s">
        <v>698</v>
      </c>
      <c r="J163" s="76">
        <v>31355</v>
      </c>
      <c r="K163" s="77" t="s">
        <v>867</v>
      </c>
      <c r="L163" s="77" t="s">
        <v>868</v>
      </c>
      <c r="M163" s="4" t="s">
        <v>27</v>
      </c>
      <c r="N163" s="4" t="s">
        <v>871</v>
      </c>
      <c r="O163" s="76" t="s">
        <v>872</v>
      </c>
      <c r="P163" s="90" t="s">
        <v>75</v>
      </c>
      <c r="Q163" s="72" t="s">
        <v>76</v>
      </c>
      <c r="R163" s="71" t="s">
        <v>69</v>
      </c>
      <c r="S163" s="55" t="s">
        <v>90</v>
      </c>
      <c r="T163" s="73"/>
      <c r="U163" s="56">
        <v>45257</v>
      </c>
      <c r="V163" s="171">
        <v>0.625</v>
      </c>
      <c r="W163" s="15" t="s">
        <v>155</v>
      </c>
      <c r="X163" s="68">
        <v>36292</v>
      </c>
    </row>
    <row r="164" spans="2:24" s="68" customFormat="1" ht="94.5" x14ac:dyDescent="0.25">
      <c r="B164" s="71">
        <v>161</v>
      </c>
      <c r="C164" s="78" t="s">
        <v>156</v>
      </c>
      <c r="D164" s="74">
        <v>45198</v>
      </c>
      <c r="E164" s="4" t="s">
        <v>864</v>
      </c>
      <c r="F164" s="4">
        <v>5074070474</v>
      </c>
      <c r="G164" s="77" t="s">
        <v>873</v>
      </c>
      <c r="H164" s="77" t="s">
        <v>298</v>
      </c>
      <c r="I164" s="77" t="s">
        <v>710</v>
      </c>
      <c r="J164" s="76">
        <v>22863</v>
      </c>
      <c r="K164" s="77" t="s">
        <v>874</v>
      </c>
      <c r="L164" s="77" t="s">
        <v>225</v>
      </c>
      <c r="M164" s="4" t="s">
        <v>30</v>
      </c>
      <c r="N164" s="4" t="s">
        <v>71</v>
      </c>
      <c r="O164" s="76" t="s">
        <v>875</v>
      </c>
      <c r="P164" s="76" t="s">
        <v>75</v>
      </c>
      <c r="Q164" s="72" t="s">
        <v>76</v>
      </c>
      <c r="R164" s="71" t="s">
        <v>398</v>
      </c>
      <c r="S164" s="55" t="s">
        <v>90</v>
      </c>
      <c r="T164" s="73"/>
      <c r="U164" s="56">
        <v>45257</v>
      </c>
      <c r="V164" s="171">
        <v>0.625</v>
      </c>
      <c r="W164" s="15" t="s">
        <v>77</v>
      </c>
      <c r="X164" s="68">
        <v>36299</v>
      </c>
    </row>
    <row r="165" spans="2:24" s="68" customFormat="1" ht="63" x14ac:dyDescent="0.25">
      <c r="B165" s="71">
        <v>162</v>
      </c>
      <c r="C165" s="78" t="s">
        <v>156</v>
      </c>
      <c r="D165" s="74">
        <v>45198</v>
      </c>
      <c r="E165" s="4" t="s">
        <v>864</v>
      </c>
      <c r="F165" s="4">
        <v>5074070474</v>
      </c>
      <c r="G165" s="75" t="s">
        <v>876</v>
      </c>
      <c r="H165" s="75" t="s">
        <v>29</v>
      </c>
      <c r="I165" s="75" t="s">
        <v>31</v>
      </c>
      <c r="J165" s="74">
        <v>29180</v>
      </c>
      <c r="K165" s="77" t="s">
        <v>877</v>
      </c>
      <c r="L165" s="15" t="s">
        <v>868</v>
      </c>
      <c r="M165" s="4" t="s">
        <v>27</v>
      </c>
      <c r="N165" s="4" t="s">
        <v>71</v>
      </c>
      <c r="O165" s="79" t="s">
        <v>878</v>
      </c>
      <c r="P165" s="76" t="s">
        <v>75</v>
      </c>
      <c r="Q165" s="72" t="s">
        <v>76</v>
      </c>
      <c r="R165" s="71" t="s">
        <v>69</v>
      </c>
      <c r="S165" s="55" t="s">
        <v>90</v>
      </c>
      <c r="T165" s="73"/>
      <c r="U165" s="56">
        <v>45257</v>
      </c>
      <c r="V165" s="171">
        <v>0.625</v>
      </c>
      <c r="W165" s="15" t="s">
        <v>77</v>
      </c>
      <c r="X165" s="68">
        <v>36299</v>
      </c>
    </row>
    <row r="166" spans="2:24" s="68" customFormat="1" ht="47.25" x14ac:dyDescent="0.25">
      <c r="B166" s="71">
        <v>163</v>
      </c>
      <c r="C166" s="73" t="s">
        <v>157</v>
      </c>
      <c r="D166" s="74">
        <v>45140</v>
      </c>
      <c r="E166" s="4" t="s">
        <v>879</v>
      </c>
      <c r="F166" s="4" t="s">
        <v>880</v>
      </c>
      <c r="G166" s="77" t="s">
        <v>881</v>
      </c>
      <c r="H166" s="77" t="s">
        <v>312</v>
      </c>
      <c r="I166" s="77" t="s">
        <v>356</v>
      </c>
      <c r="J166" s="79">
        <v>25491</v>
      </c>
      <c r="K166" s="77" t="s">
        <v>882</v>
      </c>
      <c r="L166" s="77" t="s">
        <v>81</v>
      </c>
      <c r="M166" s="4" t="s">
        <v>27</v>
      </c>
      <c r="N166" s="4" t="s">
        <v>71</v>
      </c>
      <c r="O166" s="76" t="s">
        <v>883</v>
      </c>
      <c r="P166" s="76" t="s">
        <v>80</v>
      </c>
      <c r="Q166" s="72" t="s">
        <v>76</v>
      </c>
      <c r="R166" s="71" t="s">
        <v>883</v>
      </c>
      <c r="S166" s="55" t="s">
        <v>90</v>
      </c>
      <c r="T166" s="73"/>
      <c r="U166" s="56">
        <v>45257</v>
      </c>
      <c r="V166" s="171">
        <v>0.64583333333333304</v>
      </c>
      <c r="W166" s="15" t="s">
        <v>89</v>
      </c>
      <c r="X166" s="68">
        <v>36301</v>
      </c>
    </row>
    <row r="167" spans="2:24" s="68" customFormat="1" ht="47.25" x14ac:dyDescent="0.25">
      <c r="B167" s="71">
        <v>164</v>
      </c>
      <c r="C167" s="73" t="s">
        <v>157</v>
      </c>
      <c r="D167" s="74">
        <v>45140</v>
      </c>
      <c r="E167" s="4" t="s">
        <v>879</v>
      </c>
      <c r="F167" s="4" t="s">
        <v>884</v>
      </c>
      <c r="G167" s="75" t="s">
        <v>885</v>
      </c>
      <c r="H167" s="75" t="s">
        <v>312</v>
      </c>
      <c r="I167" s="75" t="s">
        <v>73</v>
      </c>
      <c r="J167" s="74">
        <v>25605</v>
      </c>
      <c r="K167" s="77" t="s">
        <v>886</v>
      </c>
      <c r="L167" s="77" t="s">
        <v>887</v>
      </c>
      <c r="M167" s="4" t="s">
        <v>27</v>
      </c>
      <c r="N167" s="4" t="s">
        <v>71</v>
      </c>
      <c r="O167" s="76" t="s">
        <v>883</v>
      </c>
      <c r="P167" s="76" t="s">
        <v>80</v>
      </c>
      <c r="Q167" s="72" t="s">
        <v>76</v>
      </c>
      <c r="R167" s="71" t="s">
        <v>883</v>
      </c>
      <c r="S167" s="55" t="s">
        <v>90</v>
      </c>
      <c r="T167" s="73"/>
      <c r="U167" s="56">
        <v>45257</v>
      </c>
      <c r="V167" s="171">
        <v>0.64583333333333304</v>
      </c>
      <c r="W167" s="15" t="s">
        <v>89</v>
      </c>
      <c r="X167" s="68">
        <v>36301</v>
      </c>
    </row>
    <row r="168" spans="2:24" s="68" customFormat="1" ht="47.25" x14ac:dyDescent="0.25">
      <c r="B168" s="71">
        <v>165</v>
      </c>
      <c r="C168" s="73" t="s">
        <v>157</v>
      </c>
      <c r="D168" s="74">
        <v>45140</v>
      </c>
      <c r="E168" s="4" t="s">
        <v>888</v>
      </c>
      <c r="F168" s="4">
        <v>7734021046</v>
      </c>
      <c r="G168" s="75" t="s">
        <v>889</v>
      </c>
      <c r="H168" s="75" t="s">
        <v>298</v>
      </c>
      <c r="I168" s="75" t="s">
        <v>34</v>
      </c>
      <c r="J168" s="14">
        <v>20571</v>
      </c>
      <c r="K168" s="77" t="s">
        <v>377</v>
      </c>
      <c r="L168" s="77" t="s">
        <v>890</v>
      </c>
      <c r="M168" s="4" t="s">
        <v>30</v>
      </c>
      <c r="N168" s="4" t="s">
        <v>71</v>
      </c>
      <c r="O168" s="76" t="s">
        <v>891</v>
      </c>
      <c r="P168" s="76" t="s">
        <v>274</v>
      </c>
      <c r="Q168" s="72" t="s">
        <v>892</v>
      </c>
      <c r="R168" s="71"/>
      <c r="S168" s="55" t="s">
        <v>282</v>
      </c>
      <c r="T168" s="73"/>
      <c r="U168" s="56">
        <v>45257</v>
      </c>
      <c r="V168" s="171">
        <v>0.64583333333333304</v>
      </c>
      <c r="W168" s="15" t="s">
        <v>89</v>
      </c>
      <c r="X168" s="68">
        <v>36301</v>
      </c>
    </row>
    <row r="169" spans="2:24" s="68" customFormat="1" ht="110.25" x14ac:dyDescent="0.25">
      <c r="B169" s="71">
        <v>166</v>
      </c>
      <c r="C169" s="73" t="s">
        <v>158</v>
      </c>
      <c r="D169" s="74">
        <v>45201</v>
      </c>
      <c r="E169" s="4" t="s">
        <v>893</v>
      </c>
      <c r="F169" s="71">
        <v>5013007771</v>
      </c>
      <c r="G169" s="83" t="s">
        <v>894</v>
      </c>
      <c r="H169" s="83" t="s">
        <v>895</v>
      </c>
      <c r="I169" s="83" t="s">
        <v>627</v>
      </c>
      <c r="J169" s="169">
        <v>30932</v>
      </c>
      <c r="K169" s="170" t="s">
        <v>896</v>
      </c>
      <c r="L169" s="77" t="s">
        <v>83</v>
      </c>
      <c r="M169" s="4" t="s">
        <v>30</v>
      </c>
      <c r="N169" s="77" t="s">
        <v>575</v>
      </c>
      <c r="O169" s="76" t="s">
        <v>897</v>
      </c>
      <c r="P169" s="72" t="s">
        <v>80</v>
      </c>
      <c r="Q169" s="76" t="s">
        <v>76</v>
      </c>
      <c r="R169" s="71" t="s">
        <v>69</v>
      </c>
      <c r="S169" s="55" t="s">
        <v>90</v>
      </c>
      <c r="T169" s="69"/>
      <c r="U169" s="56">
        <v>45257</v>
      </c>
      <c r="V169" s="171">
        <v>0.64583333333333304</v>
      </c>
      <c r="W169" s="15" t="s">
        <v>85</v>
      </c>
      <c r="X169" s="68">
        <v>36304</v>
      </c>
    </row>
    <row r="170" spans="2:24" s="68" customFormat="1" ht="110.25" x14ac:dyDescent="0.25">
      <c r="B170" s="71">
        <v>167</v>
      </c>
      <c r="C170" s="73" t="s">
        <v>158</v>
      </c>
      <c r="D170" s="74">
        <v>45201</v>
      </c>
      <c r="E170" s="4" t="s">
        <v>893</v>
      </c>
      <c r="F170" s="71">
        <v>5013007771</v>
      </c>
      <c r="G170" s="83" t="s">
        <v>898</v>
      </c>
      <c r="H170" s="83" t="s">
        <v>312</v>
      </c>
      <c r="I170" s="83" t="s">
        <v>443</v>
      </c>
      <c r="J170" s="169">
        <v>23125</v>
      </c>
      <c r="K170" s="170" t="s">
        <v>899</v>
      </c>
      <c r="L170" s="77" t="s">
        <v>900</v>
      </c>
      <c r="M170" s="4" t="s">
        <v>30</v>
      </c>
      <c r="N170" s="77" t="s">
        <v>575</v>
      </c>
      <c r="O170" s="76" t="s">
        <v>901</v>
      </c>
      <c r="P170" s="72" t="s">
        <v>80</v>
      </c>
      <c r="Q170" s="76" t="s">
        <v>76</v>
      </c>
      <c r="R170" s="71" t="s">
        <v>69</v>
      </c>
      <c r="S170" s="55" t="s">
        <v>90</v>
      </c>
      <c r="T170" s="69"/>
      <c r="U170" s="56">
        <v>45257</v>
      </c>
      <c r="V170" s="171">
        <v>0.64583333333333304</v>
      </c>
      <c r="W170" s="15" t="s">
        <v>85</v>
      </c>
      <c r="X170" s="68">
        <v>36304</v>
      </c>
    </row>
    <row r="171" spans="2:24" s="68" customFormat="1" ht="110.25" x14ac:dyDescent="0.25">
      <c r="B171" s="71">
        <v>168</v>
      </c>
      <c r="C171" s="73" t="s">
        <v>158</v>
      </c>
      <c r="D171" s="74">
        <v>45201</v>
      </c>
      <c r="E171" s="4" t="s">
        <v>893</v>
      </c>
      <c r="F171" s="71">
        <v>5013007771</v>
      </c>
      <c r="G171" s="83" t="s">
        <v>902</v>
      </c>
      <c r="H171" s="83" t="s">
        <v>290</v>
      </c>
      <c r="I171" s="83" t="s">
        <v>31</v>
      </c>
      <c r="J171" s="169">
        <v>25014</v>
      </c>
      <c r="K171" s="71" t="s">
        <v>899</v>
      </c>
      <c r="L171" s="77" t="s">
        <v>900</v>
      </c>
      <c r="M171" s="4" t="s">
        <v>30</v>
      </c>
      <c r="N171" s="77" t="s">
        <v>575</v>
      </c>
      <c r="O171" s="76" t="s">
        <v>901</v>
      </c>
      <c r="P171" s="72" t="s">
        <v>80</v>
      </c>
      <c r="Q171" s="76" t="s">
        <v>76</v>
      </c>
      <c r="R171" s="71" t="s">
        <v>69</v>
      </c>
      <c r="S171" s="55" t="s">
        <v>90</v>
      </c>
      <c r="T171" s="69"/>
      <c r="U171" s="56">
        <v>45257</v>
      </c>
      <c r="V171" s="171">
        <v>0.64583333333333304</v>
      </c>
      <c r="W171" s="15" t="s">
        <v>85</v>
      </c>
      <c r="X171" s="68">
        <v>36304</v>
      </c>
    </row>
    <row r="172" spans="2:24" s="1" customFormat="1" ht="47.25" x14ac:dyDescent="0.25">
      <c r="B172" s="71">
        <v>169</v>
      </c>
      <c r="C172" s="69" t="s">
        <v>120</v>
      </c>
      <c r="D172" s="70">
        <v>45197</v>
      </c>
      <c r="E172" s="4" t="s">
        <v>893</v>
      </c>
      <c r="F172" s="149">
        <v>5013007771</v>
      </c>
      <c r="G172" s="4" t="s">
        <v>903</v>
      </c>
      <c r="H172" s="4" t="s">
        <v>29</v>
      </c>
      <c r="I172" s="4" t="s">
        <v>73</v>
      </c>
      <c r="J172" s="72">
        <v>27882</v>
      </c>
      <c r="K172" s="4" t="s">
        <v>899</v>
      </c>
      <c r="L172" s="4" t="s">
        <v>702</v>
      </c>
      <c r="M172" s="4" t="s">
        <v>30</v>
      </c>
      <c r="N172" s="4" t="s">
        <v>575</v>
      </c>
      <c r="O172" s="76" t="s">
        <v>901</v>
      </c>
      <c r="P172" s="76" t="s">
        <v>80</v>
      </c>
      <c r="Q172" s="72" t="s">
        <v>76</v>
      </c>
      <c r="R172" s="71" t="s">
        <v>69</v>
      </c>
      <c r="S172" s="55" t="s">
        <v>90</v>
      </c>
      <c r="T172" s="69"/>
      <c r="U172" s="56">
        <v>45257</v>
      </c>
      <c r="V172" s="171">
        <v>0.64583333333333304</v>
      </c>
      <c r="W172" s="4" t="s">
        <v>84</v>
      </c>
      <c r="X172" s="1">
        <v>36305</v>
      </c>
    </row>
    <row r="173" spans="2:24" s="1" customFormat="1" ht="47.25" x14ac:dyDescent="0.25">
      <c r="B173" s="71">
        <v>170</v>
      </c>
      <c r="C173" s="69" t="s">
        <v>120</v>
      </c>
      <c r="D173" s="70">
        <v>45197</v>
      </c>
      <c r="E173" s="4" t="s">
        <v>904</v>
      </c>
      <c r="F173" s="149" t="s">
        <v>905</v>
      </c>
      <c r="G173" s="4" t="s">
        <v>906</v>
      </c>
      <c r="H173" s="4" t="s">
        <v>907</v>
      </c>
      <c r="I173" s="4" t="s">
        <v>908</v>
      </c>
      <c r="J173" s="72">
        <v>30616</v>
      </c>
      <c r="K173" s="4" t="s">
        <v>588</v>
      </c>
      <c r="L173" s="4" t="s">
        <v>909</v>
      </c>
      <c r="M173" s="4" t="s">
        <v>32</v>
      </c>
      <c r="N173" s="4" t="s">
        <v>71</v>
      </c>
      <c r="O173" s="76" t="s">
        <v>32</v>
      </c>
      <c r="P173" s="76" t="s">
        <v>75</v>
      </c>
      <c r="Q173" s="72" t="s">
        <v>76</v>
      </c>
      <c r="R173" s="71" t="s">
        <v>910</v>
      </c>
      <c r="S173" s="55" t="s">
        <v>90</v>
      </c>
      <c r="T173" s="69"/>
      <c r="U173" s="56">
        <v>45257</v>
      </c>
      <c r="V173" s="171">
        <v>0.64583333333333304</v>
      </c>
      <c r="W173" s="4" t="s">
        <v>84</v>
      </c>
      <c r="X173" s="1">
        <v>36306</v>
      </c>
    </row>
    <row r="174" spans="2:24" s="68" customFormat="1" ht="78.75" x14ac:dyDescent="0.25">
      <c r="B174" s="71">
        <v>171</v>
      </c>
      <c r="C174" s="73" t="s">
        <v>159</v>
      </c>
      <c r="D174" s="74">
        <v>45198</v>
      </c>
      <c r="E174" s="4" t="s">
        <v>911</v>
      </c>
      <c r="F174" s="4">
        <v>5047264939</v>
      </c>
      <c r="G174" s="75" t="s">
        <v>912</v>
      </c>
      <c r="H174" s="75" t="s">
        <v>298</v>
      </c>
      <c r="I174" s="75" t="s">
        <v>91</v>
      </c>
      <c r="J174" s="74">
        <v>29276</v>
      </c>
      <c r="K174" s="77" t="s">
        <v>913</v>
      </c>
      <c r="L174" s="77" t="s">
        <v>887</v>
      </c>
      <c r="M174" s="4" t="s">
        <v>32</v>
      </c>
      <c r="N174" s="4" t="s">
        <v>71</v>
      </c>
      <c r="O174" s="76" t="s">
        <v>410</v>
      </c>
      <c r="P174" s="76" t="s">
        <v>75</v>
      </c>
      <c r="Q174" s="76" t="s">
        <v>76</v>
      </c>
      <c r="R174" s="71" t="s">
        <v>67</v>
      </c>
      <c r="S174" s="55" t="s">
        <v>90</v>
      </c>
      <c r="T174" s="73"/>
      <c r="U174" s="56">
        <v>45257</v>
      </c>
      <c r="V174" s="171">
        <v>0.64583333333333304</v>
      </c>
      <c r="W174" s="15" t="s">
        <v>160</v>
      </c>
      <c r="X174" s="68">
        <v>36332</v>
      </c>
    </row>
    <row r="175" spans="2:24" s="68" customFormat="1" ht="110.25" x14ac:dyDescent="0.25">
      <c r="B175" s="71">
        <v>172</v>
      </c>
      <c r="C175" s="73"/>
      <c r="D175" s="74"/>
      <c r="E175" s="4" t="s">
        <v>911</v>
      </c>
      <c r="F175" s="4">
        <v>5047264939</v>
      </c>
      <c r="G175" s="75" t="s">
        <v>914</v>
      </c>
      <c r="H175" s="75" t="s">
        <v>477</v>
      </c>
      <c r="I175" s="75" t="s">
        <v>39</v>
      </c>
      <c r="J175" s="74">
        <v>31312</v>
      </c>
      <c r="K175" s="77" t="s">
        <v>915</v>
      </c>
      <c r="L175" s="77" t="s">
        <v>916</v>
      </c>
      <c r="M175" s="4" t="s">
        <v>32</v>
      </c>
      <c r="N175" s="4" t="s">
        <v>71</v>
      </c>
      <c r="O175" s="76" t="s">
        <v>410</v>
      </c>
      <c r="P175" s="76" t="s">
        <v>75</v>
      </c>
      <c r="Q175" s="76" t="s">
        <v>76</v>
      </c>
      <c r="R175" s="71" t="s">
        <v>67</v>
      </c>
      <c r="S175" s="55" t="s">
        <v>90</v>
      </c>
      <c r="T175" s="73"/>
      <c r="U175" s="56">
        <v>45257</v>
      </c>
      <c r="V175" s="171">
        <v>0.64583333333333304</v>
      </c>
      <c r="W175" s="15" t="s">
        <v>161</v>
      </c>
      <c r="X175" s="68">
        <v>36338</v>
      </c>
    </row>
    <row r="176" spans="2:24" s="68" customFormat="1" ht="110.25" x14ac:dyDescent="0.25">
      <c r="B176" s="71">
        <v>173</v>
      </c>
      <c r="C176" s="73"/>
      <c r="D176" s="74"/>
      <c r="E176" s="4" t="s">
        <v>917</v>
      </c>
      <c r="F176" s="4">
        <v>5022060179</v>
      </c>
      <c r="G176" s="75" t="s">
        <v>918</v>
      </c>
      <c r="H176" s="75" t="s">
        <v>312</v>
      </c>
      <c r="I176" s="75" t="s">
        <v>200</v>
      </c>
      <c r="J176" s="74">
        <v>24737</v>
      </c>
      <c r="K176" s="77" t="s">
        <v>919</v>
      </c>
      <c r="L176" s="77" t="s">
        <v>81</v>
      </c>
      <c r="M176" s="4" t="s">
        <v>30</v>
      </c>
      <c r="N176" s="4" t="s">
        <v>71</v>
      </c>
      <c r="O176" s="76" t="s">
        <v>920</v>
      </c>
      <c r="P176" s="76" t="s">
        <v>75</v>
      </c>
      <c r="Q176" s="76" t="s">
        <v>76</v>
      </c>
      <c r="R176" s="71" t="s">
        <v>921</v>
      </c>
      <c r="S176" s="55" t="s">
        <v>90</v>
      </c>
      <c r="T176" s="73"/>
      <c r="U176" s="56">
        <v>45257</v>
      </c>
      <c r="V176" s="171">
        <v>0.64583333333333304</v>
      </c>
      <c r="W176" s="15" t="s">
        <v>161</v>
      </c>
      <c r="X176" s="68">
        <v>36338</v>
      </c>
    </row>
    <row r="177" spans="2:24" s="68" customFormat="1" ht="110.25" x14ac:dyDescent="0.25">
      <c r="B177" s="71">
        <v>174</v>
      </c>
      <c r="C177" s="73"/>
      <c r="D177" s="74"/>
      <c r="E177" s="4" t="s">
        <v>917</v>
      </c>
      <c r="F177" s="4">
        <v>5022060179</v>
      </c>
      <c r="G177" s="75" t="s">
        <v>922</v>
      </c>
      <c r="H177" s="75" t="s">
        <v>923</v>
      </c>
      <c r="I177" s="75" t="s">
        <v>924</v>
      </c>
      <c r="J177" s="74">
        <v>30965</v>
      </c>
      <c r="K177" s="77" t="s">
        <v>925</v>
      </c>
      <c r="L177" s="77" t="s">
        <v>87</v>
      </c>
      <c r="M177" s="4" t="s">
        <v>30</v>
      </c>
      <c r="N177" s="4" t="s">
        <v>71</v>
      </c>
      <c r="O177" s="76" t="s">
        <v>926</v>
      </c>
      <c r="P177" s="76" t="s">
        <v>75</v>
      </c>
      <c r="Q177" s="76" t="s">
        <v>76</v>
      </c>
      <c r="R177" s="71" t="s">
        <v>69</v>
      </c>
      <c r="S177" s="55" t="s">
        <v>90</v>
      </c>
      <c r="T177" s="73"/>
      <c r="U177" s="56">
        <v>45257</v>
      </c>
      <c r="V177" s="171">
        <v>0.64583333333333304</v>
      </c>
      <c r="W177" s="15" t="s">
        <v>161</v>
      </c>
      <c r="X177" s="68">
        <v>36338</v>
      </c>
    </row>
    <row r="178" spans="2:24" s="68" customFormat="1" ht="110.25" x14ac:dyDescent="0.25">
      <c r="B178" s="71">
        <v>175</v>
      </c>
      <c r="C178" s="73"/>
      <c r="D178" s="74"/>
      <c r="E178" s="4"/>
      <c r="F178" s="4"/>
      <c r="G178" s="75"/>
      <c r="H178" s="75"/>
      <c r="I178" s="75"/>
      <c r="J178" s="74"/>
      <c r="K178" s="77"/>
      <c r="L178" s="77"/>
      <c r="M178" s="4"/>
      <c r="N178" s="4"/>
      <c r="O178" s="76"/>
      <c r="P178" s="76"/>
      <c r="Q178" s="76"/>
      <c r="R178" s="71"/>
      <c r="S178" s="55"/>
      <c r="T178" s="73"/>
      <c r="U178" s="56">
        <v>45257</v>
      </c>
      <c r="V178" s="171">
        <v>0.64583333333333304</v>
      </c>
      <c r="W178" s="15" t="s">
        <v>161</v>
      </c>
      <c r="X178" s="68">
        <v>36338</v>
      </c>
    </row>
    <row r="179" spans="2:24" s="68" customFormat="1" ht="110.25" x14ac:dyDescent="0.25">
      <c r="B179" s="71">
        <v>176</v>
      </c>
      <c r="C179" s="73"/>
      <c r="D179" s="74"/>
      <c r="E179" s="4"/>
      <c r="F179" s="4"/>
      <c r="G179" s="75"/>
      <c r="H179" s="75"/>
      <c r="I179" s="75"/>
      <c r="J179" s="74"/>
      <c r="K179" s="77"/>
      <c r="L179" s="77"/>
      <c r="M179" s="4"/>
      <c r="N179" s="4"/>
      <c r="O179" s="76"/>
      <c r="P179" s="76"/>
      <c r="Q179" s="76"/>
      <c r="R179" s="71"/>
      <c r="S179" s="55"/>
      <c r="T179" s="73"/>
      <c r="U179" s="56">
        <v>45257</v>
      </c>
      <c r="V179" s="171">
        <v>0.64583333333333304</v>
      </c>
      <c r="W179" s="15" t="s">
        <v>161</v>
      </c>
      <c r="X179" s="68">
        <v>36338</v>
      </c>
    </row>
    <row r="180" spans="2:24" s="68" customFormat="1" ht="47.25" x14ac:dyDescent="0.25">
      <c r="B180" s="71">
        <v>177</v>
      </c>
      <c r="C180" s="73" t="s">
        <v>162</v>
      </c>
      <c r="D180" s="74">
        <v>45198</v>
      </c>
      <c r="E180" s="4"/>
      <c r="F180" s="4"/>
      <c r="G180" s="75"/>
      <c r="H180" s="75"/>
      <c r="I180" s="75"/>
      <c r="J180" s="74"/>
      <c r="K180" s="77"/>
      <c r="L180" s="77"/>
      <c r="M180" s="4"/>
      <c r="N180" s="4"/>
      <c r="O180" s="76"/>
      <c r="P180" s="76"/>
      <c r="Q180" s="76"/>
      <c r="R180" s="71"/>
      <c r="S180" s="55"/>
      <c r="T180" s="73"/>
      <c r="U180" s="56">
        <v>45257</v>
      </c>
      <c r="V180" s="171">
        <v>0.64583333333333304</v>
      </c>
      <c r="W180" s="15" t="s">
        <v>77</v>
      </c>
      <c r="X180" s="68">
        <v>36339</v>
      </c>
    </row>
    <row r="181" spans="2:24" ht="60" customHeight="1" x14ac:dyDescent="0.25">
      <c r="B181" s="71">
        <v>178</v>
      </c>
    </row>
    <row r="182" spans="2:24" ht="60" customHeight="1" x14ac:dyDescent="0.25">
      <c r="B182" s="71">
        <v>179</v>
      </c>
    </row>
  </sheetData>
  <autoFilter ref="A3:AMB182">
    <sortState ref="A4:X186">
      <sortCondition ref="B3:B186"/>
    </sortState>
  </autoFilter>
  <conditionalFormatting sqref="G181:G1048576 G1:G3">
    <cfRule type="duplicateValues" dxfId="2" priority="27"/>
  </conditionalFormatting>
  <conditionalFormatting sqref="G80">
    <cfRule type="duplicateValues" dxfId="1" priority="3"/>
  </conditionalFormatting>
  <conditionalFormatting sqref="E81:M81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paperSize="9" fitToWidth="0" fitToHeight="2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16"/>
  <sheetViews>
    <sheetView tabSelected="1" view="pageBreakPreview" zoomScale="50" zoomScaleNormal="80" zoomScaleSheetLayoutView="50" workbookViewId="0">
      <selection activeCell="C4" sqref="C4"/>
    </sheetView>
  </sheetViews>
  <sheetFormatPr defaultColWidth="9.140625" defaultRowHeight="20.25" x14ac:dyDescent="0.25"/>
  <cols>
    <col min="1" max="1" width="1.7109375" style="3" customWidth="1"/>
    <col min="2" max="2" width="7.7109375" style="3" bestFit="1" customWidth="1"/>
    <col min="3" max="3" width="63" style="3" customWidth="1"/>
    <col min="4" max="4" width="74" style="3" customWidth="1"/>
    <col min="5" max="5" width="20.7109375" style="3" customWidth="1"/>
    <col min="6" max="6" width="32.140625" style="3" bestFit="1" customWidth="1"/>
    <col min="7" max="7" width="62.42578125" style="3" customWidth="1"/>
    <col min="8" max="8" width="23.7109375" style="3" customWidth="1"/>
    <col min="9" max="9" width="16.5703125" style="3" customWidth="1"/>
    <col min="10" max="16384" width="9.140625" style="3"/>
  </cols>
  <sheetData>
    <row r="1" spans="2:9" s="44" customFormat="1" ht="27.75" x14ac:dyDescent="0.25">
      <c r="C1" s="45" t="s">
        <v>17</v>
      </c>
      <c r="I1" s="46" t="s">
        <v>20</v>
      </c>
    </row>
    <row r="2" spans="2:9" s="44" customFormat="1" ht="27.75" x14ac:dyDescent="0.25">
      <c r="C2" s="45" t="s">
        <v>18</v>
      </c>
      <c r="I2" s="46" t="s">
        <v>102</v>
      </c>
    </row>
    <row r="3" spans="2:9" s="44" customFormat="1" ht="27.75" x14ac:dyDescent="0.25">
      <c r="C3" s="45" t="s">
        <v>19</v>
      </c>
      <c r="I3" s="46" t="s">
        <v>21</v>
      </c>
    </row>
    <row r="4" spans="2:9" s="44" customFormat="1" ht="27.75" x14ac:dyDescent="0.25">
      <c r="C4" s="45"/>
      <c r="I4" s="46"/>
    </row>
    <row r="5" spans="2:9" s="44" customFormat="1" ht="27.75" x14ac:dyDescent="0.25">
      <c r="I5" s="46" t="s">
        <v>103</v>
      </c>
    </row>
    <row r="6" spans="2:9" s="44" customFormat="1" ht="27.75" x14ac:dyDescent="0.25">
      <c r="I6" s="46" t="s">
        <v>62</v>
      </c>
    </row>
    <row r="7" spans="2:9" s="44" customFormat="1" ht="27.75" x14ac:dyDescent="0.25">
      <c r="C7" s="45"/>
    </row>
    <row r="8" spans="2:9" s="44" customFormat="1" ht="27.75" x14ac:dyDescent="0.4">
      <c r="C8" s="47" t="s">
        <v>22</v>
      </c>
      <c r="D8" s="48"/>
      <c r="E8" s="48"/>
      <c r="F8" s="48"/>
      <c r="G8" s="48"/>
      <c r="H8" s="48"/>
      <c r="I8" s="48"/>
    </row>
    <row r="9" spans="2:9" s="44" customFormat="1" ht="27.75" x14ac:dyDescent="0.25">
      <c r="C9" s="48" t="s">
        <v>23</v>
      </c>
      <c r="D9" s="48"/>
      <c r="E9" s="48"/>
      <c r="F9" s="48"/>
      <c r="G9" s="48"/>
      <c r="H9" s="48"/>
      <c r="I9" s="48"/>
    </row>
    <row r="10" spans="2:9" x14ac:dyDescent="0.25">
      <c r="C10" s="13"/>
    </row>
    <row r="11" spans="2:9" x14ac:dyDescent="0.25">
      <c r="C11" s="13" t="s">
        <v>927</v>
      </c>
    </row>
    <row r="12" spans="2:9" x14ac:dyDescent="0.25">
      <c r="C12" s="13" t="s">
        <v>24</v>
      </c>
    </row>
    <row r="14" spans="2:9" s="11" customFormat="1" ht="99" customHeight="1" x14ac:dyDescent="0.25">
      <c r="B14" s="10" t="s">
        <v>5</v>
      </c>
      <c r="C14" s="10" t="s">
        <v>4</v>
      </c>
      <c r="D14" s="10" t="s">
        <v>15</v>
      </c>
      <c r="E14" s="10" t="s">
        <v>9</v>
      </c>
      <c r="F14" s="10" t="s">
        <v>11</v>
      </c>
      <c r="G14" s="10" t="s">
        <v>16</v>
      </c>
      <c r="H14" s="10" t="s">
        <v>10</v>
      </c>
      <c r="I14" s="10" t="s">
        <v>25</v>
      </c>
    </row>
    <row r="15" spans="2:9" s="11" customFormat="1" ht="80.099999999999994" customHeight="1" x14ac:dyDescent="0.25">
      <c r="B15" s="10">
        <f>Общая!B4</f>
        <v>1</v>
      </c>
      <c r="C15" s="16" t="str">
        <f>Общая!E4</f>
        <v>ООО "Немецкий дом Балашиха"</v>
      </c>
      <c r="D15" s="17" t="str">
        <f>CONCATENATE(Общая!G4," ",Общая!H4," ",Общая!I4," 
", Общая!K4," ",Общая!L4)</f>
        <v>Чалдышкин  Николай  Николаевич 
Электрик-диагност  4 года</v>
      </c>
      <c r="E15" s="18" t="str">
        <f>Общая!M4</f>
        <v>первичная</v>
      </c>
      <c r="F15" s="18" t="str">
        <f>Общая!R4</f>
        <v>II до 1000 В</v>
      </c>
      <c r="G15" s="18" t="str">
        <f>Общая!N4</f>
        <v xml:space="preserve">оперативно-ремонтный персонал </v>
      </c>
      <c r="H15" s="49" t="str">
        <f>Общая!S4</f>
        <v>ПТЭЭПЭЭ</v>
      </c>
      <c r="I15" s="19">
        <f>Общая!V4</f>
        <v>0.375</v>
      </c>
    </row>
    <row r="16" spans="2:9" s="11" customFormat="1" ht="80.099999999999994" customHeight="1" x14ac:dyDescent="0.25">
      <c r="B16" s="10">
        <f>Общая!B5</f>
        <v>2</v>
      </c>
      <c r="C16" s="16" t="str">
        <f>Общая!E5</f>
        <v>ООО "Немецкий дом Балашиха"</v>
      </c>
      <c r="D16" s="17" t="str">
        <f>CONCATENATE(Общая!G5," ",Общая!H5," ",Общая!I5," 
", Общая!K5," ",Общая!L5)</f>
        <v>Паршенков  Денис  Андреевич 
Электрик-диагност  8 лет</v>
      </c>
      <c r="E16" s="18" t="str">
        <f>Общая!M5</f>
        <v>первичная</v>
      </c>
      <c r="F16" s="18" t="str">
        <f>Общая!R5</f>
        <v>II до 1000 В</v>
      </c>
      <c r="G16" s="18" t="str">
        <f>Общая!N5</f>
        <v xml:space="preserve">оперативно-ремонтный персонал </v>
      </c>
      <c r="H16" s="49" t="str">
        <f>Общая!S5</f>
        <v>ПТЭЭПЭЭ</v>
      </c>
      <c r="I16" s="19">
        <f>Общая!V5</f>
        <v>0.375</v>
      </c>
    </row>
    <row r="17" spans="2:9" s="11" customFormat="1" ht="80.099999999999994" customHeight="1" x14ac:dyDescent="0.25">
      <c r="B17" s="10">
        <f>Общая!B6</f>
        <v>3</v>
      </c>
      <c r="C17" s="16" t="str">
        <f>Общая!E6</f>
        <v>ООО "Люберцы-МКЦ"</v>
      </c>
      <c r="D17" s="17" t="str">
        <f>CONCATENATE(Общая!G6," ",Общая!H6," ",Общая!I6," 
", Общая!K6," ",Общая!L6)</f>
        <v>Голубятникова  Дарья  Алексеевна 
специалист по охране труда 5 лет</v>
      </c>
      <c r="E17" s="18" t="str">
        <f>Общая!M6</f>
        <v>первичная</v>
      </c>
      <c r="F17" s="18" t="str">
        <f>Общая!R6</f>
        <v>IV</v>
      </c>
      <c r="G17" s="18" t="str">
        <f>Общая!N6</f>
        <v>специалист по охране труда, контролирующий электроустановки</v>
      </c>
      <c r="H17" s="49" t="str">
        <f>Общая!S6</f>
        <v>ПТЭЭПЭЭ</v>
      </c>
      <c r="I17" s="19">
        <f>Общая!V6</f>
        <v>0.375</v>
      </c>
    </row>
    <row r="18" spans="2:9" s="11" customFormat="1" ht="80.099999999999994" customHeight="1" x14ac:dyDescent="0.25">
      <c r="B18" s="10">
        <f>Общая!B7</f>
        <v>4</v>
      </c>
      <c r="C18" s="16" t="str">
        <f>Общая!E7</f>
        <v>ООО "Восток-ДО"</v>
      </c>
      <c r="D18" s="17" t="str">
        <f>CONCATENATE(Общая!G7," ",Общая!H7," ",Общая!I7," 
", Общая!K7," ",Общая!L7)</f>
        <v>Голубятникова  Дарья  Алексеевна 
специалист по охране труда 5 лет</v>
      </c>
      <c r="E18" s="18" t="str">
        <f>Общая!M7</f>
        <v>первичная</v>
      </c>
      <c r="F18" s="18" t="str">
        <f>Общая!R7</f>
        <v>IV</v>
      </c>
      <c r="G18" s="18" t="str">
        <f>Общая!N7</f>
        <v>специалист по охране труда, контролирующий электроустановки</v>
      </c>
      <c r="H18" s="49" t="str">
        <f>Общая!S7</f>
        <v>ПТЭЭПЭЭ</v>
      </c>
      <c r="I18" s="19">
        <f>Общая!V7</f>
        <v>0.375</v>
      </c>
    </row>
    <row r="19" spans="2:9" s="11" customFormat="1" ht="80.099999999999994" customHeight="1" x14ac:dyDescent="0.25">
      <c r="B19" s="10">
        <f>Общая!B8</f>
        <v>5</v>
      </c>
      <c r="C19" s="16" t="str">
        <f>Общая!E8</f>
        <v>ООО "СПЛАТ ГЛОБАЛ"</v>
      </c>
      <c r="D19" s="17" t="str">
        <f>CONCATENATE(Общая!G8," ",Общая!H8," ",Общая!I8," 
", Общая!K8," ",Общая!L8)</f>
        <v>Полынчук  Руслан  Валентинович 
Руководитель технической службы 2 года 5 месяцев</v>
      </c>
      <c r="E19" s="18" t="str">
        <f>Общая!M8</f>
        <v>внеочередная</v>
      </c>
      <c r="F19" s="18" t="str">
        <f>Общая!R8</f>
        <v>IV до 1000 В</v>
      </c>
      <c r="G19" s="18" t="str">
        <f>Общая!N8</f>
        <v>административно-технический персонал</v>
      </c>
      <c r="H19" s="49" t="str">
        <f>Общая!S8</f>
        <v>ПТЭЭПЭЭ</v>
      </c>
      <c r="I19" s="19">
        <f>Общая!V8</f>
        <v>0.375</v>
      </c>
    </row>
    <row r="20" spans="2:9" s="11" customFormat="1" ht="80.099999999999994" customHeight="1" x14ac:dyDescent="0.25">
      <c r="B20" s="10">
        <f>Общая!B9</f>
        <v>6</v>
      </c>
      <c r="C20" s="16" t="str">
        <f>Общая!E9</f>
        <v>ИП "Гуменчук Н.А."</v>
      </c>
      <c r="D20" s="17" t="str">
        <f>CONCATENATE(Общая!G9," ",Общая!H9," ",Общая!I9," 
", Общая!K9," ",Общая!L9)</f>
        <v>Никитин  Сергей  Леонидович 
Главный механик 5 лет</v>
      </c>
      <c r="E20" s="18" t="str">
        <f>Общая!M9</f>
        <v xml:space="preserve">первичная </v>
      </c>
      <c r="F20" s="18" t="str">
        <f>Общая!R9</f>
        <v>II до 1000 В</v>
      </c>
      <c r="G20" s="18" t="str">
        <f>Общая!N9</f>
        <v>Административно-технческий персонал</v>
      </c>
      <c r="H20" s="49" t="str">
        <f>Общая!S9</f>
        <v>ПТЭЭПЭЭ</v>
      </c>
      <c r="I20" s="19">
        <f>Общая!V9</f>
        <v>0.375</v>
      </c>
    </row>
    <row r="21" spans="2:9" s="11" customFormat="1" ht="80.099999999999994" customHeight="1" x14ac:dyDescent="0.25">
      <c r="B21" s="10">
        <f>Общая!B10</f>
        <v>7</v>
      </c>
      <c r="C21" s="16" t="str">
        <f>Общая!E10</f>
        <v>ИП "Гуменчук Н.А."</v>
      </c>
      <c r="D21" s="17" t="str">
        <f>CONCATENATE(Общая!G10," ",Общая!H10," ",Общая!I10," 
", Общая!K10," ",Общая!L10)</f>
        <v>Плотников  Максим  Михайлович 
Электромонтер по ремонту оборудования 1 год</v>
      </c>
      <c r="E21" s="18" t="str">
        <f>Общая!M10</f>
        <v xml:space="preserve">первичная </v>
      </c>
      <c r="F21" s="18" t="str">
        <f>Общая!R10</f>
        <v>II до 1000 В</v>
      </c>
      <c r="G21" s="18" t="str">
        <f>Общая!N10</f>
        <v>Оперативно-ремонтный персонал</v>
      </c>
      <c r="H21" s="49" t="str">
        <f>Общая!S10</f>
        <v>ПТЭЭПЭЭ</v>
      </c>
      <c r="I21" s="19">
        <f>Общая!V10</f>
        <v>0.375</v>
      </c>
    </row>
    <row r="22" spans="2:9" s="11" customFormat="1" ht="80.099999999999994" customHeight="1" x14ac:dyDescent="0.25">
      <c r="B22" s="10">
        <f>Общая!B11</f>
        <v>8</v>
      </c>
      <c r="C22" s="16" t="str">
        <f>Общая!E11</f>
        <v>ИП "Гуменчук Н.А."</v>
      </c>
      <c r="D22" s="17" t="str">
        <f>CONCATENATE(Общая!G11," ",Общая!H11," ",Общая!I11," 
", Общая!K11," ",Общая!L11)</f>
        <v>Истомин  Алексей Сергеевич  
Электромонтер по ремонту оборудования 1 год</v>
      </c>
      <c r="E22" s="18" t="str">
        <f>Общая!M11</f>
        <v xml:space="preserve">первичная </v>
      </c>
      <c r="F22" s="18" t="str">
        <f>Общая!R11</f>
        <v>II до 1000 В</v>
      </c>
      <c r="G22" s="18" t="str">
        <f>Общая!N11</f>
        <v>Оперативно-ремонтный персонал</v>
      </c>
      <c r="H22" s="49" t="str">
        <f>Общая!S11</f>
        <v>ПТЭЭПЭЭ</v>
      </c>
      <c r="I22" s="19">
        <f>Общая!V11</f>
        <v>0.375</v>
      </c>
    </row>
    <row r="23" spans="2:9" s="11" customFormat="1" ht="80.099999999999994" customHeight="1" x14ac:dyDescent="0.25">
      <c r="B23" s="10">
        <f>Общая!B12</f>
        <v>9</v>
      </c>
      <c r="C23" s="16" t="str">
        <f>Общая!E12</f>
        <v>ИП "Гуменчук Н.А."</v>
      </c>
      <c r="D23" s="17" t="str">
        <f>CONCATENATE(Общая!G12," ",Общая!H12," ",Общая!I12," 
", Общая!K12," ",Общая!L12)</f>
        <v>Нелепа   Антон  Александрович 
Электромонтер по ремонту оборудования 1 год</v>
      </c>
      <c r="E23" s="18" t="str">
        <f>Общая!M12</f>
        <v xml:space="preserve">первичная </v>
      </c>
      <c r="F23" s="18" t="str">
        <f>Общая!R12</f>
        <v>II до 1000 В</v>
      </c>
      <c r="G23" s="18" t="str">
        <f>Общая!N12</f>
        <v>Оперативно-ремонтный персонал</v>
      </c>
      <c r="H23" s="49" t="str">
        <f>Общая!S12</f>
        <v>ПТЭЭПЭЭ</v>
      </c>
      <c r="I23" s="19">
        <f>Общая!V12</f>
        <v>0.375</v>
      </c>
    </row>
    <row r="24" spans="2:9" s="11" customFormat="1" ht="80.099999999999994" customHeight="1" x14ac:dyDescent="0.25">
      <c r="B24" s="10">
        <f>Общая!B13</f>
        <v>10</v>
      </c>
      <c r="C24" s="16" t="str">
        <f>Общая!E13</f>
        <v>ИП "Гуменчук Н.А."</v>
      </c>
      <c r="D24" s="17" t="str">
        <f>CONCATENATE(Общая!G13," ",Общая!H13," ",Общая!I13," 
", Общая!K13," ",Общая!L13)</f>
        <v>Сивенковский   Андрей  Андреевич  
Слесарь по ремонту оборудования  5 лет</v>
      </c>
      <c r="E24" s="18" t="str">
        <f>Общая!M13</f>
        <v xml:space="preserve">первичная </v>
      </c>
      <c r="F24" s="18" t="str">
        <f>Общая!R13</f>
        <v>II до 1000 В</v>
      </c>
      <c r="G24" s="18" t="str">
        <f>Общая!N13</f>
        <v>Оперативно-ремонтный персонал</v>
      </c>
      <c r="H24" s="49" t="str">
        <f>Общая!S13</f>
        <v>ПТЭЭПЭЭ</v>
      </c>
      <c r="I24" s="19">
        <f>Общая!V13</f>
        <v>0.375</v>
      </c>
    </row>
    <row r="25" spans="2:9" s="11" customFormat="1" ht="80.099999999999994" customHeight="1" x14ac:dyDescent="0.25">
      <c r="B25" s="10">
        <f>Общая!B14</f>
        <v>11</v>
      </c>
      <c r="C25" s="16" t="str">
        <f>Общая!E14</f>
        <v>ООО "МАЙ"</v>
      </c>
      <c r="D25" s="17" t="str">
        <f>CONCATENATE(Общая!G14," ",Общая!H14," ",Общая!I14," 
", Общая!K14," ",Общая!L14)</f>
        <v>Тырин  Никита  Александрович 
Менеджер склада 3 года</v>
      </c>
      <c r="E25" s="18" t="str">
        <f>Общая!M14</f>
        <v>очередная</v>
      </c>
      <c r="F25" s="18" t="str">
        <f>Общая!R14</f>
        <v>III до 1000В</v>
      </c>
      <c r="G25" s="18" t="str">
        <f>Общая!N14</f>
        <v>административно-технический персонал</v>
      </c>
      <c r="H25" s="49" t="str">
        <f>Общая!S14</f>
        <v>ПТЭЭПЭЭ</v>
      </c>
      <c r="I25" s="19">
        <f>Общая!V14</f>
        <v>0.375</v>
      </c>
    </row>
    <row r="26" spans="2:9" s="11" customFormat="1" ht="80.099999999999994" customHeight="1" x14ac:dyDescent="0.25">
      <c r="B26" s="10">
        <f>Общая!B15</f>
        <v>12</v>
      </c>
      <c r="C26" s="16" t="str">
        <f>Общая!E15</f>
        <v>ИФТТ РАН</v>
      </c>
      <c r="D26" s="17" t="str">
        <f>CONCATENATE(Общая!G15," ",Общая!H15," ",Общая!I15," 
", Общая!K15," ",Общая!L15)</f>
        <v>Туранова Ольга Викторовна 
руководитель СОТ 13 лет</v>
      </c>
      <c r="E26" s="18" t="str">
        <f>Общая!M15</f>
        <v>первичная</v>
      </c>
      <c r="F26" s="18" t="str">
        <f>Общая!R15</f>
        <v xml:space="preserve">II гр. до и выше 1000 В </v>
      </c>
      <c r="G26" s="18" t="str">
        <f>Общая!N15</f>
        <v xml:space="preserve"> административно-технический персонал</v>
      </c>
      <c r="H26" s="49" t="str">
        <f>Общая!S15</f>
        <v>ПТЭЭПЭЭ</v>
      </c>
      <c r="I26" s="19">
        <f>Общая!V15</f>
        <v>0.375</v>
      </c>
    </row>
    <row r="27" spans="2:9" s="11" customFormat="1" ht="80.099999999999994" customHeight="1" x14ac:dyDescent="0.25">
      <c r="B27" s="10">
        <f>Общая!B16</f>
        <v>13</v>
      </c>
      <c r="C27" s="16" t="str">
        <f>Общая!E16</f>
        <v>ООО "М.Ф.Компани"</v>
      </c>
      <c r="D27" s="17" t="str">
        <f>CONCATENATE(Общая!G16," ",Общая!H16," ",Общая!I16," 
", Общая!K16," ",Общая!L16)</f>
        <v>Римкевич Виктор Сергеевич 
энергетик 17 лет</v>
      </c>
      <c r="E27" s="18" t="str">
        <f>Общая!M16</f>
        <v>очередная</v>
      </c>
      <c r="F27" s="18" t="str">
        <f>Общая!R16</f>
        <v>V до и выше 1000 В</v>
      </c>
      <c r="G27" s="18" t="str">
        <f>Общая!N16</f>
        <v>административно-технический персонал</v>
      </c>
      <c r="H27" s="49" t="str">
        <f>Общая!S16</f>
        <v>ПТЭЭПЭЭ</v>
      </c>
      <c r="I27" s="19">
        <f>Общая!V16</f>
        <v>0.375</v>
      </c>
    </row>
    <row r="28" spans="2:9" s="11" customFormat="1" ht="80.099999999999994" customHeight="1" x14ac:dyDescent="0.25">
      <c r="B28" s="10">
        <f>Общая!B17</f>
        <v>14</v>
      </c>
      <c r="C28" s="16" t="str">
        <f>Общая!E17</f>
        <v>ЗАО «Лыткаринское ППЖТ»</v>
      </c>
      <c r="D28" s="17" t="str">
        <f>CONCATENATE(Общая!G17," ",Общая!H17," ",Общая!I17," 
", Общая!K17," ",Общая!L17)</f>
        <v>Казарьянц Юрий Юрьевич 
главный инженер 2 года</v>
      </c>
      <c r="E28" s="18" t="str">
        <f>Общая!M17</f>
        <v>очередная</v>
      </c>
      <c r="F28" s="18" t="str">
        <f>Общая!R17</f>
        <v>IV до 1000 В</v>
      </c>
      <c r="G28" s="18" t="str">
        <f>Общая!N17</f>
        <v>административно-технический персонал</v>
      </c>
      <c r="H28" s="49" t="str">
        <f>Общая!S17</f>
        <v>ПТЭЭПЭЭ</v>
      </c>
      <c r="I28" s="19">
        <f>Общая!V17</f>
        <v>0.375</v>
      </c>
    </row>
    <row r="29" spans="2:9" s="11" customFormat="1" ht="80.099999999999994" customHeight="1" x14ac:dyDescent="0.25">
      <c r="B29" s="10">
        <f>Общая!B18</f>
        <v>15</v>
      </c>
      <c r="C29" s="16" t="str">
        <f>Общая!E18</f>
        <v>ЗАО «Лыткаринское ППЖТ»</v>
      </c>
      <c r="D29" s="17" t="str">
        <f>CONCATENATE(Общая!G18," ",Общая!H18," ",Общая!I18," 
", Общая!K18," ",Общая!L18)</f>
        <v>Кохов Виктор Игоревич 
начальник депо 1 год</v>
      </c>
      <c r="E29" s="18" t="str">
        <f>Общая!M18</f>
        <v>первичная</v>
      </c>
      <c r="F29" s="18" t="str">
        <f>Общая!R18</f>
        <v>II до 1000В</v>
      </c>
      <c r="G29" s="18" t="str">
        <f>Общая!N18</f>
        <v>административно-технический персонал</v>
      </c>
      <c r="H29" s="49" t="str">
        <f>Общая!S18</f>
        <v>ПТЭЭПЭЭ</v>
      </c>
      <c r="I29" s="19">
        <f>Общая!V18</f>
        <v>0.375</v>
      </c>
    </row>
    <row r="30" spans="2:9" s="11" customFormat="1" ht="80.099999999999994" customHeight="1" x14ac:dyDescent="0.25">
      <c r="B30" s="10">
        <f>Общая!B19</f>
        <v>16</v>
      </c>
      <c r="C30" s="16" t="str">
        <f>Общая!E19</f>
        <v>ЗАО «Лыткаринское ППЖТ»</v>
      </c>
      <c r="D30" s="17" t="str">
        <f>CONCATENATE(Общая!G19," ",Общая!H19," ",Общая!I19," 
", Общая!K19," ",Общая!L19)</f>
        <v>Мичурина Валентина Львовна 
Специалист по ОТ, БД, ГО и ЧС 2,5 мес</v>
      </c>
      <c r="E30" s="18" t="str">
        <f>Общая!M19</f>
        <v>первичная</v>
      </c>
      <c r="F30" s="18" t="str">
        <f>Общая!R19</f>
        <v>II до 1000В</v>
      </c>
      <c r="G30" s="18" t="str">
        <f>Общая!N19</f>
        <v>административно-технический персонал</v>
      </c>
      <c r="H30" s="49" t="str">
        <f>Общая!S19</f>
        <v>ПТЭЭПЭЭ</v>
      </c>
      <c r="I30" s="19">
        <f>Общая!V19</f>
        <v>0.375</v>
      </c>
    </row>
    <row r="31" spans="2:9" s="11" customFormat="1" ht="80.099999999999994" customHeight="1" x14ac:dyDescent="0.25">
      <c r="B31" s="10">
        <f>Общая!B20</f>
        <v>17</v>
      </c>
      <c r="C31" s="16" t="str">
        <f>Общая!E20</f>
        <v>Филиал  ФКУ «Налог-Сервис» ФНС России по ЦОД в г. Дубна</v>
      </c>
      <c r="D31" s="17" t="str">
        <f>CONCATENATE(Общая!G20," ",Общая!H20," ",Общая!I20," 
", Общая!K20," ",Общая!L20)</f>
        <v>Бахарев Вадим Валентинович 
Консультатнт отдела эксплуатации слаботочных систем 8 лет</v>
      </c>
      <c r="E31" s="18" t="str">
        <f>Общая!M20</f>
        <v>очередная</v>
      </c>
      <c r="F31" s="18" t="str">
        <f>Общая!R20</f>
        <v>Ш до и выше 1000 В</v>
      </c>
      <c r="G31" s="18" t="str">
        <f>Общая!N20</f>
        <v>электро технологический персмонал</v>
      </c>
      <c r="H31" s="49" t="str">
        <f>Общая!S20</f>
        <v>ПТЭЭПЭЭ</v>
      </c>
      <c r="I31" s="19">
        <f>Общая!V20</f>
        <v>0.375</v>
      </c>
    </row>
    <row r="32" spans="2:9" s="11" customFormat="1" ht="80.099999999999994" customHeight="1" x14ac:dyDescent="0.25">
      <c r="B32" s="10">
        <f>Общая!B21</f>
        <v>18</v>
      </c>
      <c r="C32" s="16" t="str">
        <f>Общая!E21</f>
        <v xml:space="preserve"> Филиал ФКУ «Налог-Сервис» ФНС России по ЦОД в г. Дубна</v>
      </c>
      <c r="D32" s="17" t="str">
        <f>CONCATENATE(Общая!G21," ",Общая!H21," ",Общая!I21," 
", Общая!K21," ",Общая!L21)</f>
        <v>Радченко Валерий Александрович 
Консультант отдела мониторинга и администрирования технологической инфраструкруры 8 лет</v>
      </c>
      <c r="E32" s="18" t="str">
        <f>Общая!M21</f>
        <v>очередная</v>
      </c>
      <c r="F32" s="18" t="str">
        <f>Общая!R21</f>
        <v>V до  и выше 1000 В</v>
      </c>
      <c r="G32" s="18" t="str">
        <f>Общая!N21</f>
        <v>опепративный персонал</v>
      </c>
      <c r="H32" s="49" t="str">
        <f>Общая!S21</f>
        <v>ПТЭЭПЭЭ</v>
      </c>
      <c r="I32" s="19">
        <f>Общая!V21</f>
        <v>0.375</v>
      </c>
    </row>
    <row r="33" spans="2:9" s="11" customFormat="1" ht="80.099999999999994" customHeight="1" x14ac:dyDescent="0.25">
      <c r="B33" s="10">
        <f>Общая!B22</f>
        <v>19</v>
      </c>
      <c r="C33" s="16" t="str">
        <f>Общая!E22</f>
        <v>Филиал  ФКУ «Налог-Сервис» ФНС России по ЦОД в г. Дубна</v>
      </c>
      <c r="D33" s="17" t="str">
        <f>CONCATENATE(Общая!G22," ",Общая!H22," ",Общая!I22," 
", Общая!K22," ",Общая!L22)</f>
        <v>Шатров Дмитрий Александрович 
Консультант отдела мониторинга и администрирования технологической инфраструкруры 3 года</v>
      </c>
      <c r="E33" s="18" t="str">
        <f>Общая!M22</f>
        <v>очередная</v>
      </c>
      <c r="F33" s="18" t="str">
        <f>Общая!R22</f>
        <v>IV до и выше 1000 В</v>
      </c>
      <c r="G33" s="18" t="str">
        <f>Общая!N22</f>
        <v>опепративный персонал</v>
      </c>
      <c r="H33" s="49" t="str">
        <f>Общая!S22</f>
        <v>ПТЭЭПЭЭ</v>
      </c>
      <c r="I33" s="19">
        <f>Общая!V22</f>
        <v>0.375</v>
      </c>
    </row>
    <row r="34" spans="2:9" s="11" customFormat="1" ht="80.099999999999994" customHeight="1" x14ac:dyDescent="0.25">
      <c r="B34" s="10">
        <f>Общая!B23</f>
        <v>20</v>
      </c>
      <c r="C34" s="16" t="str">
        <f>Общая!E23</f>
        <v>Филиал  ФКУ «Налог-Сервис» ФНС России по ЦОД в г. Дубна</v>
      </c>
      <c r="D34" s="17" t="str">
        <f>CONCATENATE(Общая!G23," ",Общая!H23," ",Общая!I23," 
", Общая!K23," ",Общая!L23)</f>
        <v>Жехов Михаил Владимирович 
Старший специалист отдела мониторинга и администрирования технологической инфраструкруры 7 лет</v>
      </c>
      <c r="E34" s="18" t="str">
        <f>Общая!M23</f>
        <v>очередная</v>
      </c>
      <c r="F34" s="18" t="str">
        <f>Общая!R23</f>
        <v>IV до и выше 1000 В</v>
      </c>
      <c r="G34" s="18" t="str">
        <f>Общая!N23</f>
        <v>опепративный персонал</v>
      </c>
      <c r="H34" s="49" t="str">
        <f>Общая!S23</f>
        <v>ПТЭЭПЭЭ</v>
      </c>
      <c r="I34" s="19">
        <f>Общая!V23</f>
        <v>0.375</v>
      </c>
    </row>
    <row r="35" spans="2:9" s="11" customFormat="1" ht="80.099999999999994" customHeight="1" x14ac:dyDescent="0.25">
      <c r="B35" s="10">
        <f>Общая!B24</f>
        <v>21</v>
      </c>
      <c r="C35" s="16" t="str">
        <f>Общая!E24</f>
        <v>ИП Пищулин А.В.</v>
      </c>
      <c r="D35" s="17" t="str">
        <f>CONCATENATE(Общая!G24," ",Общая!H24," ",Общая!I24," 
", Общая!K24," ",Общая!L24)</f>
        <v>Пищулин Андрей Владимирович 
руководитель 5 года</v>
      </c>
      <c r="E35" s="18" t="str">
        <f>Общая!M24</f>
        <v>очередная</v>
      </c>
      <c r="F35" s="18" t="str">
        <f>Общая!R24</f>
        <v>V до и выше 1000 В</v>
      </c>
      <c r="G35" s="18" t="str">
        <f>Общая!N24</f>
        <v>административно-технический персонал, с правом проведения испытаний повышенным напряжением</v>
      </c>
      <c r="H35" s="49" t="str">
        <f>Общая!S24</f>
        <v>ПТЭЭПЭЭ</v>
      </c>
      <c r="I35" s="19">
        <f>Общая!V24</f>
        <v>0.39583333333333298</v>
      </c>
    </row>
    <row r="36" spans="2:9" s="11" customFormat="1" ht="80.099999999999994" customHeight="1" x14ac:dyDescent="0.25">
      <c r="B36" s="10">
        <f>Общая!B25</f>
        <v>22</v>
      </c>
      <c r="C36" s="16" t="str">
        <f>Общая!E25</f>
        <v>ФКП "НИО "ГБИП России"</v>
      </c>
      <c r="D36" s="17" t="str">
        <f>CONCATENATE(Общая!G25," ",Общая!H25," ",Общая!I25," 
", Общая!K25," ",Общая!L25)</f>
        <v>Акимов Олег Андреевич 
Главный энергетик 2 года</v>
      </c>
      <c r="E36" s="18" t="str">
        <f>Общая!M25</f>
        <v>очередная</v>
      </c>
      <c r="F36" s="18" t="str">
        <f>Общая!R25</f>
        <v>V до и выше 1000 В</v>
      </c>
      <c r="G36" s="18" t="str">
        <f>Общая!N25</f>
        <v>административно-технический персонал</v>
      </c>
      <c r="H36" s="49" t="str">
        <f>Общая!S25</f>
        <v>ПТЭЭПЭЭ</v>
      </c>
      <c r="I36" s="19">
        <f>Общая!V25</f>
        <v>0.39583333333333298</v>
      </c>
    </row>
    <row r="37" spans="2:9" s="11" customFormat="1" ht="80.099999999999994" customHeight="1" x14ac:dyDescent="0.25">
      <c r="B37" s="10">
        <f>Общая!B26</f>
        <v>23</v>
      </c>
      <c r="C37" s="16" t="str">
        <f>Общая!E26</f>
        <v xml:space="preserve">АО «КРОКУС» </v>
      </c>
      <c r="D37" s="17" t="str">
        <f>CONCATENATE(Общая!G26," ",Общая!H26," ",Общая!I26," 
", Общая!K26," ",Общая!L26)</f>
        <v>Соколов Дмитрий Борисович 
инженер по тепловым и газораспределительным энергоустановкам 8 лет</v>
      </c>
      <c r="E37" s="18" t="str">
        <f>Общая!M26</f>
        <v>очередная</v>
      </c>
      <c r="F37" s="18">
        <f>Общая!R26</f>
        <v>0</v>
      </c>
      <c r="G37" s="18" t="str">
        <f>Общая!N26</f>
        <v>руководящий работник</v>
      </c>
      <c r="H37" s="49" t="str">
        <f>Общая!S26</f>
        <v>ПТЭТЭ</v>
      </c>
      <c r="I37" s="19">
        <f>Общая!V26</f>
        <v>0.39583333333333298</v>
      </c>
    </row>
    <row r="38" spans="2:9" s="11" customFormat="1" ht="80.099999999999994" customHeight="1" x14ac:dyDescent="0.25">
      <c r="B38" s="10">
        <f>Общая!B27</f>
        <v>24</v>
      </c>
      <c r="C38" s="16" t="str">
        <f>Общая!E27</f>
        <v xml:space="preserve">АО «КРОКУС» </v>
      </c>
      <c r="D38" s="17" t="str">
        <f>CONCATENATE(Общая!G27," ",Общая!H27," ",Общая!I27," 
", Общая!K27," ",Общая!L27)</f>
        <v>Кошель  Дмитрий Михайлович 
главный энергетик 5 лет</v>
      </c>
      <c r="E38" s="18" t="str">
        <f>Общая!M27</f>
        <v>очередная</v>
      </c>
      <c r="F38" s="18">
        <f>Общая!R27</f>
        <v>0</v>
      </c>
      <c r="G38" s="18" t="str">
        <f>Общая!N27</f>
        <v>руководящий работник</v>
      </c>
      <c r="H38" s="49" t="str">
        <f>Общая!S27</f>
        <v>ПТЭТЭ</v>
      </c>
      <c r="I38" s="19">
        <f>Общая!V27</f>
        <v>0.39583333333333298</v>
      </c>
    </row>
    <row r="39" spans="2:9" s="11" customFormat="1" ht="80.099999999999994" customHeight="1" x14ac:dyDescent="0.25">
      <c r="B39" s="10">
        <f>Общая!B28</f>
        <v>25</v>
      </c>
      <c r="C39" s="16" t="str">
        <f>Общая!E28</f>
        <v xml:space="preserve">АО «КРОКУС» </v>
      </c>
      <c r="D39" s="17" t="str">
        <f>CONCATENATE(Общая!G28," ",Общая!H28," ",Общая!I28," 
", Общая!K28," ",Общая!L28)</f>
        <v>Савин Максим Юрьевич 
вед. инженер по газовому оборудованиюотдела гозового хозяйства управление технической эксплуатации 7 лет</v>
      </c>
      <c r="E39" s="18" t="str">
        <f>Общая!M28</f>
        <v>очередная</v>
      </c>
      <c r="F39" s="18">
        <f>Общая!R28</f>
        <v>0</v>
      </c>
      <c r="G39" s="18" t="str">
        <f>Общая!N28</f>
        <v>руководитель структурного подразделения</v>
      </c>
      <c r="H39" s="49" t="str">
        <f>Общая!S28</f>
        <v>ПТЭТЭ</v>
      </c>
      <c r="I39" s="19">
        <f>Общая!V28</f>
        <v>0.39583333333333298</v>
      </c>
    </row>
    <row r="40" spans="2:9" s="11" customFormat="1" ht="80.099999999999994" customHeight="1" x14ac:dyDescent="0.25">
      <c r="B40" s="10">
        <f>Общая!B29</f>
        <v>26</v>
      </c>
      <c r="C40" s="16" t="str">
        <f>Общая!E29</f>
        <v>ООО «КЦ «МС»</v>
      </c>
      <c r="D40" s="17" t="str">
        <f>CONCATENATE(Общая!G29," ",Общая!H29," ",Общая!I29," 
", Общая!K29," ",Общая!L29)</f>
        <v>Кузьменко Юрий Владимирович 
Начальник отдела 1 месяц</v>
      </c>
      <c r="E40" s="18" t="str">
        <f>Общая!M29</f>
        <v>первичная</v>
      </c>
      <c r="F40" s="18" t="str">
        <f>Общая!R29</f>
        <v>II до 1000В</v>
      </c>
      <c r="G40" s="18" t="str">
        <f>Общая!N29</f>
        <v>АТП</v>
      </c>
      <c r="H40" s="49" t="str">
        <f>Общая!S29</f>
        <v>ПТЭЭПЭЭ</v>
      </c>
      <c r="I40" s="19">
        <f>Общая!V29</f>
        <v>0.39583333333333298</v>
      </c>
    </row>
    <row r="41" spans="2:9" s="11" customFormat="1" ht="80.099999999999994" customHeight="1" x14ac:dyDescent="0.25">
      <c r="B41" s="10">
        <f>Общая!B30</f>
        <v>27</v>
      </c>
      <c r="C41" s="16" t="str">
        <f>Общая!E30</f>
        <v>ООО «КЦ «МС»</v>
      </c>
      <c r="D41" s="17" t="str">
        <f>CONCATENATE(Общая!G30," ",Общая!H30," ",Общая!I30," 
", Общая!K30," ",Общая!L30)</f>
        <v>Пугачев Игорь Владимирович 
Начальник участка  1 месяц</v>
      </c>
      <c r="E41" s="18" t="str">
        <f>Общая!M30</f>
        <v>первичная</v>
      </c>
      <c r="F41" s="18" t="str">
        <f>Общая!R30</f>
        <v>II до 1000В</v>
      </c>
      <c r="G41" s="18" t="str">
        <f>Общая!N30</f>
        <v>АТП</v>
      </c>
      <c r="H41" s="49" t="str">
        <f>Общая!S30</f>
        <v>ПТЭЭПЭЭ</v>
      </c>
      <c r="I41" s="19">
        <f>Общая!V30</f>
        <v>0.39583333333333298</v>
      </c>
    </row>
    <row r="42" spans="2:9" s="11" customFormat="1" ht="80.099999999999994" customHeight="1" x14ac:dyDescent="0.25">
      <c r="B42" s="10">
        <f>Общая!B31</f>
        <v>28</v>
      </c>
      <c r="C42" s="16" t="str">
        <f>Общая!E31</f>
        <v>ФКП «НИЦ РКП»</v>
      </c>
      <c r="D42" s="17" t="str">
        <f>CONCATENATE(Общая!G31," ",Общая!H31," ",Общая!I31," 
", Общая!K31," ",Общая!L31)</f>
        <v>Акульшин  Игорь Иванович 
главный инженер 15 лет</v>
      </c>
      <c r="E42" s="18" t="str">
        <f>Общая!M31</f>
        <v>очередная</v>
      </c>
      <c r="F42" s="18" t="str">
        <f>Общая!R31</f>
        <v>V до и выше 1000 В</v>
      </c>
      <c r="G42" s="18" t="str">
        <f>Общая!N31</f>
        <v>административно-технический персонал</v>
      </c>
      <c r="H42" s="49" t="str">
        <f>Общая!S31</f>
        <v>ПТЭЭПЭЭ</v>
      </c>
      <c r="I42" s="19">
        <f>Общая!V31</f>
        <v>0.39583333333333298</v>
      </c>
    </row>
    <row r="43" spans="2:9" s="11" customFormat="1" ht="80.099999999999994" customHeight="1" x14ac:dyDescent="0.25">
      <c r="B43" s="10">
        <f>Общая!B32</f>
        <v>29</v>
      </c>
      <c r="C43" s="16" t="str">
        <f>Общая!E32</f>
        <v>ФГКУ "Ковчег"</v>
      </c>
      <c r="D43" s="17" t="str">
        <f>CONCATENATE(Общая!G32," ",Общая!H32," ",Общая!I32," 
", Общая!K32," ",Общая!L32)</f>
        <v>Соколов Александр Михайлович 
главный энергетик 2 года                 6 месяцев</v>
      </c>
      <c r="E43" s="18" t="str">
        <f>Общая!M32</f>
        <v>внеочередная</v>
      </c>
      <c r="F43" s="18" t="str">
        <f>Общая!R32</f>
        <v>V до и выше 1000 В</v>
      </c>
      <c r="G43" s="18" t="str">
        <f>Общая!N32</f>
        <v>административно-технический персонал</v>
      </c>
      <c r="H43" s="49" t="str">
        <f>Общая!S32</f>
        <v>ПТЭЭПЭЭ</v>
      </c>
      <c r="I43" s="19">
        <f>Общая!V32</f>
        <v>0.39583333333333298</v>
      </c>
    </row>
    <row r="44" spans="2:9" s="11" customFormat="1" ht="80.099999999999994" customHeight="1" x14ac:dyDescent="0.25">
      <c r="B44" s="10">
        <f>Общая!B33</f>
        <v>30</v>
      </c>
      <c r="C44" s="16" t="str">
        <f>Общая!E33</f>
        <v>ООО НПО "АГРО-ЭКОЛОГИЯ"</v>
      </c>
      <c r="D44" s="17" t="str">
        <f>CONCATENATE(Общая!G33," ",Общая!H33," ",Общая!I33," 
", Общая!K33," ",Общая!L33)</f>
        <v>Дубинин Александр Викторович 
Заместитель технического директора 8 лет</v>
      </c>
      <c r="E44" s="18" t="str">
        <f>Общая!M33</f>
        <v>очередная</v>
      </c>
      <c r="F44" s="18" t="str">
        <f>Общая!R33</f>
        <v>IV  до и выше 1000 В</v>
      </c>
      <c r="G44" s="18" t="str">
        <f>Общая!N33</f>
        <v>Административно-технический</v>
      </c>
      <c r="H44" s="49" t="str">
        <f>Общая!S33</f>
        <v>ПТЭЭПЭЭ</v>
      </c>
      <c r="I44" s="19">
        <f>Общая!V33</f>
        <v>0.39583333333333298</v>
      </c>
    </row>
    <row r="45" spans="2:9" s="11" customFormat="1" ht="80.099999999999994" customHeight="1" x14ac:dyDescent="0.25">
      <c r="B45" s="10">
        <f>Общая!B34</f>
        <v>31</v>
      </c>
      <c r="C45" s="16" t="str">
        <f>Общая!E34</f>
        <v>АО "Мытищинская теплосеть"</v>
      </c>
      <c r="D45" s="17" t="str">
        <f>CONCATENATE(Общая!G34," ",Общая!H34," ",Общая!I34," 
", Общая!K34," ",Общая!L34)</f>
        <v>Зозуля Сергей Сергеевич 
Начальник ОДС 5 лет 6 месяцев</v>
      </c>
      <c r="E45" s="18" t="str">
        <f>Общая!M34</f>
        <v>первичная</v>
      </c>
      <c r="F45" s="18">
        <f>Общая!R34</f>
        <v>0</v>
      </c>
      <c r="G45" s="18" t="str">
        <f>Общая!N34</f>
        <v>Руководящий работник</v>
      </c>
      <c r="H45" s="49" t="str">
        <f>Общая!S34</f>
        <v>ПТЭТЭ</v>
      </c>
      <c r="I45" s="19">
        <f>Общая!V34</f>
        <v>0.39583333333333298</v>
      </c>
    </row>
    <row r="46" spans="2:9" s="11" customFormat="1" ht="80.099999999999994" customHeight="1" x14ac:dyDescent="0.25">
      <c r="B46" s="10">
        <f>Общая!B35</f>
        <v>32</v>
      </c>
      <c r="C46" s="16" t="str">
        <f>Общая!E35</f>
        <v>АО "Мытищинская теплосеть"</v>
      </c>
      <c r="D46" s="17" t="str">
        <f>CONCATENATE(Общая!G35," ",Общая!H35," ",Общая!I35," 
", Общая!K35," ",Общая!L35)</f>
        <v>Ярославцев Алексей Викторович 
Главный специалист ОПБиОТ 4 года 5 месяцев</v>
      </c>
      <c r="E46" s="18" t="str">
        <f>Общая!M35</f>
        <v>очередная</v>
      </c>
      <c r="F46" s="18">
        <f>Общая!R35</f>
        <v>0</v>
      </c>
      <c r="G46" s="18" t="str">
        <f>Общая!N35</f>
        <v>специалист по охране труда осуществляющий контроль за эксплуатацией тепловых энергоустановок</v>
      </c>
      <c r="H46" s="49" t="str">
        <f>Общая!S35</f>
        <v>ПТЭТЭ</v>
      </c>
      <c r="I46" s="19">
        <f>Общая!V35</f>
        <v>0.39583333333333298</v>
      </c>
    </row>
    <row r="47" spans="2:9" s="11" customFormat="1" ht="80.099999999999994" customHeight="1" x14ac:dyDescent="0.25">
      <c r="B47" s="10">
        <f>Общая!B36</f>
        <v>33</v>
      </c>
      <c r="C47" s="16" t="str">
        <f>Общая!E36</f>
        <v>АО "Мытищинская теплосеть"</v>
      </c>
      <c r="D47" s="17" t="str">
        <f>CONCATENATE(Общая!G36," ",Общая!H36," ",Общая!I36," 
", Общая!K36," ",Общая!L36)</f>
        <v>Красиков Александр Андреевич 
Начальник  округа №1 5 лет 6 месяцев</v>
      </c>
      <c r="E47" s="18" t="str">
        <f>Общая!M36</f>
        <v>очередная</v>
      </c>
      <c r="F47" s="18">
        <f>Общая!R36</f>
        <v>0</v>
      </c>
      <c r="G47" s="18" t="str">
        <f>Общая!N36</f>
        <v>Руководящий работник</v>
      </c>
      <c r="H47" s="49" t="str">
        <f>Общая!S36</f>
        <v>ПТЭТЭ</v>
      </c>
      <c r="I47" s="19">
        <f>Общая!V36</f>
        <v>0.39583333333333298</v>
      </c>
    </row>
    <row r="48" spans="2:9" s="11" customFormat="1" ht="80.099999999999994" customHeight="1" x14ac:dyDescent="0.25">
      <c r="B48" s="10">
        <f>Общая!B37</f>
        <v>34</v>
      </c>
      <c r="C48" s="16" t="str">
        <f>Общая!E37</f>
        <v>АО "Мытищинская теплосеть"</v>
      </c>
      <c r="D48" s="17" t="str">
        <f>CONCATENATE(Общая!G37," ",Общая!H37," ",Общая!I37," 
", Общая!K37," ",Общая!L37)</f>
        <v>Шевченко Игорь Юрьевич 
Заместитель начальника округа №1 1 год</v>
      </c>
      <c r="E48" s="18" t="str">
        <f>Общая!M37</f>
        <v>первичная</v>
      </c>
      <c r="F48" s="18">
        <f>Общая!R37</f>
        <v>0</v>
      </c>
      <c r="G48" s="18" t="str">
        <f>Общая!N37</f>
        <v>Руководящий работник</v>
      </c>
      <c r="H48" s="49" t="str">
        <f>Общая!S37</f>
        <v>ПТЭТЭ</v>
      </c>
      <c r="I48" s="19">
        <f>Общая!V37</f>
        <v>0.41666666666666702</v>
      </c>
    </row>
    <row r="49" spans="2:9" s="11" customFormat="1" ht="80.099999999999994" customHeight="1" x14ac:dyDescent="0.25">
      <c r="B49" s="10">
        <f>Общая!B38</f>
        <v>35</v>
      </c>
      <c r="C49" s="16" t="str">
        <f>Общая!E38</f>
        <v>АО "Мытищинская теплосеть"</v>
      </c>
      <c r="D49" s="17" t="str">
        <f>CONCATENATE(Общая!G38," ",Общая!H38," ",Общая!I38," 
", Общая!K38," ",Общая!L38)</f>
        <v>Лизякин Илья  Игоревич 
Начальник округа №2 3 года</v>
      </c>
      <c r="E49" s="18" t="str">
        <f>Общая!M38</f>
        <v>очередная</v>
      </c>
      <c r="F49" s="18">
        <f>Общая!R38</f>
        <v>0</v>
      </c>
      <c r="G49" s="18" t="str">
        <f>Общая!N38</f>
        <v>Руководящий работник</v>
      </c>
      <c r="H49" s="49" t="str">
        <f>Общая!S38</f>
        <v>ПТЭТЭ</v>
      </c>
      <c r="I49" s="19">
        <f>Общая!V38</f>
        <v>0.41666666666666702</v>
      </c>
    </row>
    <row r="50" spans="2:9" s="11" customFormat="1" ht="80.099999999999994" customHeight="1" x14ac:dyDescent="0.25">
      <c r="B50" s="10">
        <f>Общая!B39</f>
        <v>36</v>
      </c>
      <c r="C50" s="16" t="str">
        <f>Общая!E39</f>
        <v>АО "Мытищинская теплосеть"</v>
      </c>
      <c r="D50" s="17" t="str">
        <f>CONCATENATE(Общая!G39," ",Общая!H39," ",Общая!I39," 
", Общая!K39," ",Общая!L39)</f>
        <v>Кулачиков Алексей Альфредович 
Заместитель начальника округа №2 3 года</v>
      </c>
      <c r="E50" s="18" t="str">
        <f>Общая!M39</f>
        <v>первичная</v>
      </c>
      <c r="F50" s="18">
        <f>Общая!R39</f>
        <v>0</v>
      </c>
      <c r="G50" s="18" t="str">
        <f>Общая!N39</f>
        <v>Руководящий работник</v>
      </c>
      <c r="H50" s="49" t="str">
        <f>Общая!S39</f>
        <v>ПТЭТЭ</v>
      </c>
      <c r="I50" s="19">
        <f>Общая!V39</f>
        <v>0.41666666666666702</v>
      </c>
    </row>
    <row r="51" spans="2:9" s="11" customFormat="1" ht="80.099999999999994" customHeight="1" x14ac:dyDescent="0.25">
      <c r="B51" s="10">
        <f>Общая!B40</f>
        <v>37</v>
      </c>
      <c r="C51" s="16" t="str">
        <f>Общая!E40</f>
        <v>АО "Мытищинская теплосеть"</v>
      </c>
      <c r="D51" s="17" t="str">
        <f>CONCATENATE(Общая!G40," ",Общая!H40," ",Общая!I40," 
", Общая!K40," ",Общая!L40)</f>
        <v>Мандрыгин Иван Сергеевич 
Заместитель начальника округа №2 1 год</v>
      </c>
      <c r="E51" s="18" t="str">
        <f>Общая!M40</f>
        <v>первичная</v>
      </c>
      <c r="F51" s="18">
        <f>Общая!R40</f>
        <v>0</v>
      </c>
      <c r="G51" s="18" t="str">
        <f>Общая!N40</f>
        <v>Руководящий работник</v>
      </c>
      <c r="H51" s="49" t="str">
        <f>Общая!S40</f>
        <v>ПТЭТЭ</v>
      </c>
      <c r="I51" s="19">
        <f>Общая!V40</f>
        <v>0.41666666666666702</v>
      </c>
    </row>
    <row r="52" spans="2:9" s="11" customFormat="1" ht="80.099999999999994" customHeight="1" x14ac:dyDescent="0.25">
      <c r="B52" s="10">
        <f>Общая!B41</f>
        <v>38</v>
      </c>
      <c r="C52" s="16" t="str">
        <f>Общая!E41</f>
        <v>АО "Мытищинская теплосеть"</v>
      </c>
      <c r="D52" s="17" t="str">
        <f>CONCATENATE(Общая!G41," ",Общая!H41," ",Общая!I41," 
", Общая!K41," ",Общая!L41)</f>
        <v>Подольский Андрей  Петрович 
Начальник округа №3 6 лет</v>
      </c>
      <c r="E52" s="18" t="str">
        <f>Общая!M41</f>
        <v>очередная</v>
      </c>
      <c r="F52" s="18">
        <f>Общая!R41</f>
        <v>0</v>
      </c>
      <c r="G52" s="18" t="str">
        <f>Общая!N41</f>
        <v>Руководящий работник</v>
      </c>
      <c r="H52" s="49" t="str">
        <f>Общая!S41</f>
        <v>ПТЭТЭ</v>
      </c>
      <c r="I52" s="19">
        <f>Общая!V41</f>
        <v>0.41666666666666702</v>
      </c>
    </row>
    <row r="53" spans="2:9" s="11" customFormat="1" ht="80.099999999999994" customHeight="1" x14ac:dyDescent="0.25">
      <c r="B53" s="10">
        <f>Общая!B42</f>
        <v>39</v>
      </c>
      <c r="C53" s="16" t="str">
        <f>Общая!E42</f>
        <v>МБУ "Чеховское Благоустройство"</v>
      </c>
      <c r="D53" s="17" t="str">
        <f>CONCATENATE(Общая!G42," ",Общая!H42," ",Общая!I42," 
", Общая!K42," ",Общая!L42)</f>
        <v>Минашкин  Григорий  Юрьевич 
Зам. директора по благоустройству  7 месяцев</v>
      </c>
      <c r="E53" s="18" t="str">
        <f>Общая!M42</f>
        <v>первичная</v>
      </c>
      <c r="F53" s="18" t="str">
        <f>Общая!R42</f>
        <v>II гр.   до 1000 В</v>
      </c>
      <c r="G53" s="18" t="str">
        <f>Общая!N42</f>
        <v>Административно-технический</v>
      </c>
      <c r="H53" s="49" t="str">
        <f>Общая!S42</f>
        <v>ПТЭЭПЭЭ</v>
      </c>
      <c r="I53" s="19">
        <f>Общая!V42</f>
        <v>0.41666666666666702</v>
      </c>
    </row>
    <row r="54" spans="2:9" s="11" customFormat="1" ht="80.099999999999994" customHeight="1" x14ac:dyDescent="0.25">
      <c r="B54" s="10">
        <f>Общая!B43</f>
        <v>40</v>
      </c>
      <c r="C54" s="16" t="str">
        <f>Общая!E43</f>
        <v>МБУ "Чеховское Благоустройство"</v>
      </c>
      <c r="D54" s="17" t="str">
        <f>CONCATENATE(Общая!G43," ",Общая!H43," ",Общая!I43," 
", Общая!K43," ",Общая!L43)</f>
        <v>Савельев  Александр  Сергеевич 
Начальник отдела организации освещения улиц  8 месяцев</v>
      </c>
      <c r="E54" s="18" t="str">
        <f>Общая!M43</f>
        <v>очередная</v>
      </c>
      <c r="F54" s="18" t="str">
        <f>Общая!R43</f>
        <v xml:space="preserve">IV гр.  до и выше 1000 В </v>
      </c>
      <c r="G54" s="18" t="str">
        <f>Общая!N43</f>
        <v>Административно-технический</v>
      </c>
      <c r="H54" s="49" t="str">
        <f>Общая!S43</f>
        <v>ПТЭЭПЭЭ</v>
      </c>
      <c r="I54" s="19">
        <f>Общая!V43</f>
        <v>0.41666666666666702</v>
      </c>
    </row>
    <row r="55" spans="2:9" s="11" customFormat="1" ht="80.099999999999994" customHeight="1" x14ac:dyDescent="0.25">
      <c r="B55" s="10">
        <f>Общая!B44</f>
        <v>41</v>
      </c>
      <c r="C55" s="16" t="str">
        <f>Общая!E44</f>
        <v>МБУ "Чеховское Благоустройство"</v>
      </c>
      <c r="D55" s="17" t="str">
        <f>CONCATENATE(Общая!G44," ",Общая!H44," ",Общая!I44," 
", Общая!K44," ",Общая!L44)</f>
        <v>Кабаев  Владимир Григорьевич 
Мастер участка  1 год 8 месяцев</v>
      </c>
      <c r="E55" s="18" t="str">
        <f>Общая!M44</f>
        <v>первичная</v>
      </c>
      <c r="F55" s="18" t="str">
        <f>Общая!R44</f>
        <v>II гр.   до 1000 В</v>
      </c>
      <c r="G55" s="18" t="str">
        <f>Общая!N44</f>
        <v>Административно-технический</v>
      </c>
      <c r="H55" s="49" t="str">
        <f>Общая!S44</f>
        <v>ПТЭЭПЭЭ</v>
      </c>
      <c r="I55" s="19">
        <f>Общая!V44</f>
        <v>0.41666666666666702</v>
      </c>
    </row>
    <row r="56" spans="2:9" s="11" customFormat="1" ht="80.099999999999994" customHeight="1" x14ac:dyDescent="0.25">
      <c r="B56" s="10">
        <f>Общая!B45</f>
        <v>42</v>
      </c>
      <c r="C56" s="16" t="str">
        <f>Общая!E45</f>
        <v>ООО "ЛГ Электроникс РУС"</v>
      </c>
      <c r="D56" s="17" t="str">
        <f>CONCATENATE(Общая!G45," ",Общая!H45," ",Общая!I45," 
", Общая!K45," ",Общая!L45)</f>
        <v>Трофимчук Максим Иванович 
Ведущий инженер 6 лет</v>
      </c>
      <c r="E56" s="18" t="str">
        <f>Общая!M45</f>
        <v>очередная</v>
      </c>
      <c r="F56" s="18" t="str">
        <f>Общая!R45</f>
        <v>V до и выше 1000 В</v>
      </c>
      <c r="G56" s="18" t="str">
        <f>Общая!N45</f>
        <v>административно-технический персонал</v>
      </c>
      <c r="H56" s="49" t="str">
        <f>Общая!S45</f>
        <v>ПТЭЭПЭЭ</v>
      </c>
      <c r="I56" s="19">
        <f>Общая!V45</f>
        <v>0.41666666666666702</v>
      </c>
    </row>
    <row r="57" spans="2:9" s="11" customFormat="1" ht="80.099999999999994" customHeight="1" x14ac:dyDescent="0.25">
      <c r="B57" s="10">
        <f>Общая!B46</f>
        <v>43</v>
      </c>
      <c r="C57" s="16" t="str">
        <f>Общая!E46</f>
        <v>ООО "ЛГ Электроникс РУС"</v>
      </c>
      <c r="D57" s="17" t="str">
        <f>CONCATENATE(Общая!G46," ",Общая!H46," ",Общая!I46," 
", Общая!K46," ",Общая!L46)</f>
        <v>Иванов Алексей Николаевич 
мастер смены 2 год</v>
      </c>
      <c r="E57" s="18" t="str">
        <f>Общая!M46</f>
        <v>очередная</v>
      </c>
      <c r="F57" s="18" t="str">
        <f>Общая!R46</f>
        <v>IV до и выше 1000 В</v>
      </c>
      <c r="G57" s="18" t="str">
        <f>Общая!N46</f>
        <v>административно-технический персонал</v>
      </c>
      <c r="H57" s="49" t="str">
        <f>Общая!S46</f>
        <v>ПТЭЭПЭЭ</v>
      </c>
      <c r="I57" s="19">
        <f>Общая!V46</f>
        <v>0.41666666666666702</v>
      </c>
    </row>
    <row r="58" spans="2:9" s="11" customFormat="1" ht="80.099999999999994" customHeight="1" x14ac:dyDescent="0.25">
      <c r="B58" s="10">
        <f>Общая!B47</f>
        <v>44</v>
      </c>
      <c r="C58" s="16" t="str">
        <f>Общая!E47</f>
        <v>ООО ГРУППА КОМПАНИЙ "ИНЖЭНЕРГО"</v>
      </c>
      <c r="D58" s="17" t="str">
        <f>CONCATENATE(Общая!G47," ",Общая!H47," ",Общая!I47," 
", Общая!K47," ",Общая!L47)</f>
        <v>Зуев Анатолий Сергеевич 
технический директор 8 лет</v>
      </c>
      <c r="E58" s="18" t="str">
        <f>Общая!M47</f>
        <v>внеочередная</v>
      </c>
      <c r="F58" s="18" t="str">
        <f>Общая!R47</f>
        <v>V до и выше 1000 В</v>
      </c>
      <c r="G58" s="18" t="str">
        <f>Общая!N47</f>
        <v>административно-технический персонал</v>
      </c>
      <c r="H58" s="49" t="str">
        <f>Общая!S47</f>
        <v>ПТЭЭСиС</v>
      </c>
      <c r="I58" s="19">
        <f>Общая!V47</f>
        <v>0.41666666666666702</v>
      </c>
    </row>
    <row r="59" spans="2:9" s="11" customFormat="1" ht="80.099999999999994" customHeight="1" x14ac:dyDescent="0.25">
      <c r="B59" s="10">
        <f>Общая!B48</f>
        <v>45</v>
      </c>
      <c r="C59" s="16" t="str">
        <f>Общая!E48</f>
        <v>ООО ГРУППА КОМПАНИЙ "ИНЖЭНЕРГО"</v>
      </c>
      <c r="D59" s="17" t="str">
        <f>CONCATENATE(Общая!G48," ",Общая!H48," ",Общая!I48," 
", Общая!K48," ",Общая!L48)</f>
        <v>Зуева Наталья Николаевна 
генеральный директор 6 лет</v>
      </c>
      <c r="E59" s="18" t="str">
        <f>Общая!M48</f>
        <v>очередная</v>
      </c>
      <c r="F59" s="18" t="str">
        <f>Общая!R48</f>
        <v>V до и выше 1000 В</v>
      </c>
      <c r="G59" s="18" t="str">
        <f>Общая!N48</f>
        <v>административно-технический персонал</v>
      </c>
      <c r="H59" s="49" t="str">
        <f>Общая!S48</f>
        <v>ПТЭЭСиС</v>
      </c>
      <c r="I59" s="19">
        <f>Общая!V48</f>
        <v>0.41666666666666702</v>
      </c>
    </row>
    <row r="60" spans="2:9" s="11" customFormat="1" ht="80.099999999999994" customHeight="1" x14ac:dyDescent="0.25">
      <c r="B60" s="10">
        <f>Общая!B49</f>
        <v>46</v>
      </c>
      <c r="C60" s="16" t="str">
        <f>Общая!E49</f>
        <v>ООО ГРУППА КОМПАНИЙ "ИНЖЭНЕРГО"</v>
      </c>
      <c r="D60" s="17" t="str">
        <f>CONCATENATE(Общая!G49," ",Общая!H49," ",Общая!I49," 
", Общая!K49," ",Общая!L49)</f>
        <v>Игнатьев Игорь Владимирович 
начальник участка 4,5 года</v>
      </c>
      <c r="E60" s="18" t="str">
        <f>Общая!M49</f>
        <v>очередная</v>
      </c>
      <c r="F60" s="18" t="str">
        <f>Общая!R49</f>
        <v>V до и выше 1000 В</v>
      </c>
      <c r="G60" s="18" t="str">
        <f>Общая!N49</f>
        <v>административно-технический персонал</v>
      </c>
      <c r="H60" s="49" t="str">
        <f>Общая!S49</f>
        <v>ПТЭЭСиС</v>
      </c>
      <c r="I60" s="19">
        <f>Общая!V49</f>
        <v>0.41666666666666702</v>
      </c>
    </row>
    <row r="61" spans="2:9" s="11" customFormat="1" ht="80.099999999999994" customHeight="1" x14ac:dyDescent="0.25">
      <c r="B61" s="10">
        <f>Общая!B50</f>
        <v>47</v>
      </c>
      <c r="C61" s="16" t="str">
        <f>Общая!E50</f>
        <v>ЗАО "Континент"</v>
      </c>
      <c r="D61" s="17" t="str">
        <f>CONCATENATE(Общая!G50," ",Общая!H50," ",Общая!I50," 
", Общая!K50," ",Общая!L50)</f>
        <v>Мошкович Александр Михайлович 
заместитель генерального директора 1 месяц</v>
      </c>
      <c r="E61" s="18" t="str">
        <f>Общая!M50</f>
        <v>первичная</v>
      </c>
      <c r="F61" s="18">
        <f>Общая!R50</f>
        <v>0</v>
      </c>
      <c r="G61" s="18" t="str">
        <f>Общая!N50</f>
        <v>руководящий работник</v>
      </c>
      <c r="H61" s="49" t="str">
        <f>Общая!S50</f>
        <v>ПТЭТЭ</v>
      </c>
      <c r="I61" s="19">
        <f>Общая!V50</f>
        <v>0.41666666666666702</v>
      </c>
    </row>
    <row r="62" spans="2:9" s="11" customFormat="1" ht="80.099999999999994" customHeight="1" x14ac:dyDescent="0.25">
      <c r="B62" s="10">
        <f>Общая!B51</f>
        <v>48</v>
      </c>
      <c r="C62" s="16" t="str">
        <f>Общая!E51</f>
        <v>Акционерное Общество "Авиа-ФЭД-Сервис" (АО "АФС")</v>
      </c>
      <c r="D62" s="17" t="str">
        <f>CONCATENATE(Общая!G51," ",Общая!H51," ",Общая!I51," 
", Общая!K51," ",Общая!L51)</f>
        <v>Гепалов Владимир Михайлович 
Регулировщик РЭА и приборов 5 лет 9 мес</v>
      </c>
      <c r="E62" s="18" t="str">
        <f>Общая!M51</f>
        <v>внеочередная</v>
      </c>
      <c r="F62" s="18" t="str">
        <f>Общая!R51</f>
        <v>IV до1000 В</v>
      </c>
      <c r="G62" s="18" t="str">
        <f>Общая!N51</f>
        <v>административно-технический персонал</v>
      </c>
      <c r="H62" s="49" t="str">
        <f>Общая!S51</f>
        <v>ПТЭЭПЭЭ</v>
      </c>
      <c r="I62" s="19">
        <f>Общая!V51</f>
        <v>0.41666666666666702</v>
      </c>
    </row>
    <row r="63" spans="2:9" s="11" customFormat="1" ht="80.099999999999994" customHeight="1" x14ac:dyDescent="0.25">
      <c r="B63" s="10">
        <f>Общая!B52</f>
        <v>49</v>
      </c>
      <c r="C63" s="16" t="str">
        <f>Общая!E52</f>
        <v>Акционерное Общество "Авиа-ФЭД-Сервис" (АО "АФС")</v>
      </c>
      <c r="D63" s="17" t="str">
        <f>CONCATENATE(Общая!G52," ",Общая!H52," ",Общая!I52," 
", Общая!K52," ",Общая!L52)</f>
        <v>Решетник Роман Игоревич 
Начальник цеха РЭА 3 года 10 мес</v>
      </c>
      <c r="E63" s="18" t="str">
        <f>Общая!M52</f>
        <v>внеочередная</v>
      </c>
      <c r="F63" s="18" t="str">
        <f>Общая!R52</f>
        <v>III до 1000 В</v>
      </c>
      <c r="G63" s="18" t="str">
        <f>Общая!N52</f>
        <v>административно-технический персонал</v>
      </c>
      <c r="H63" s="49" t="str">
        <f>Общая!S52</f>
        <v>ПТЭЭПЭЭ</v>
      </c>
      <c r="I63" s="19">
        <f>Общая!V52</f>
        <v>0.41666666666666702</v>
      </c>
    </row>
    <row r="64" spans="2:9" s="11" customFormat="1" ht="80.099999999999994" customHeight="1" x14ac:dyDescent="0.25">
      <c r="B64" s="10">
        <f>Общая!B53</f>
        <v>50</v>
      </c>
      <c r="C64" s="16" t="str">
        <f>Общая!E53</f>
        <v>Акционерное Общество "Авиа-ФЭД-Сервис" (АО "АФС")</v>
      </c>
      <c r="D64" s="17" t="str">
        <f>CONCATENATE(Общая!G53," ",Общая!H53," ",Общая!I53," 
", Общая!K53," ",Общая!L53)</f>
        <v>Лаврищев Геннадий Владимимрович 
Старший мастер 8 лет 10 мес</v>
      </c>
      <c r="E64" s="18" t="str">
        <f>Общая!M53</f>
        <v>внеочередная</v>
      </c>
      <c r="F64" s="18" t="str">
        <f>Общая!R53</f>
        <v>IV до1000 В</v>
      </c>
      <c r="G64" s="18" t="str">
        <f>Общая!N53</f>
        <v>административно-технический персонал</v>
      </c>
      <c r="H64" s="49" t="str">
        <f>Общая!S53</f>
        <v>ПТЭЭПЭЭ</v>
      </c>
      <c r="I64" s="19">
        <f>Общая!V53</f>
        <v>0.41666666666666702</v>
      </c>
    </row>
    <row r="65" spans="2:9" s="11" customFormat="1" ht="80.099999999999994" customHeight="1" x14ac:dyDescent="0.25">
      <c r="B65" s="10">
        <f>Общая!B54</f>
        <v>51</v>
      </c>
      <c r="C65" s="16" t="str">
        <f>Общая!E54</f>
        <v xml:space="preserve">ФКУЗ Санаторий «Аксаково» ФСИН России </v>
      </c>
      <c r="D65" s="17" t="str">
        <f>CONCATENATE(Общая!G54," ",Общая!H54," ",Общая!I54," 
", Общая!K54," ",Общая!L54)</f>
        <v>Хажиев  Вадим  Альбертович 
начальник отдела материально-технического снабжения 3 года</v>
      </c>
      <c r="E65" s="18" t="str">
        <f>Общая!M54</f>
        <v>первичная</v>
      </c>
      <c r="F65" s="18" t="str">
        <f>Общая!R54</f>
        <v>II  до 1000 В</v>
      </c>
      <c r="G65" s="18" t="str">
        <f>Общая!N54</f>
        <v>административно-технический персонал</v>
      </c>
      <c r="H65" s="49" t="str">
        <f>Общая!S54</f>
        <v>ПТЭЭПЭЭ</v>
      </c>
      <c r="I65" s="19">
        <f>Общая!V54</f>
        <v>0.41666666666666702</v>
      </c>
    </row>
    <row r="66" spans="2:9" s="11" customFormat="1" ht="80.099999999999994" customHeight="1" x14ac:dyDescent="0.25">
      <c r="B66" s="10">
        <f>Общая!B55</f>
        <v>52</v>
      </c>
      <c r="C66" s="16" t="str">
        <f>Общая!E55</f>
        <v xml:space="preserve">ФКУЗ Санаторий «Аксаково» ФСИН России </v>
      </c>
      <c r="D66" s="17" t="str">
        <f>CONCATENATE(Общая!G55," ",Общая!H55," ",Общая!I55," 
", Общая!K55," ",Общая!L55)</f>
        <v>Турлыгин Николай Николаевич 
 начальника хозяйственного отдела  7 лет</v>
      </c>
      <c r="E66" s="18" t="str">
        <f>Общая!M55</f>
        <v>очередная</v>
      </c>
      <c r="F66" s="18" t="str">
        <f>Общая!R55</f>
        <v>III до 1000 В</v>
      </c>
      <c r="G66" s="18" t="str">
        <f>Общая!N55</f>
        <v>административно-технический персонал</v>
      </c>
      <c r="H66" s="49" t="str">
        <f>Общая!S55</f>
        <v>ПТЭЭПЭЭ</v>
      </c>
      <c r="I66" s="19">
        <f>Общая!V55</f>
        <v>0.4375</v>
      </c>
    </row>
    <row r="67" spans="2:9" s="11" customFormat="1" ht="80.099999999999994" customHeight="1" x14ac:dyDescent="0.25">
      <c r="B67" s="10">
        <f>Общая!B56</f>
        <v>53</v>
      </c>
      <c r="C67" s="16" t="str">
        <f>Общая!E56</f>
        <v xml:space="preserve">ФКУЗ Санаторий «Аксаково» ФСИН России </v>
      </c>
      <c r="D67" s="17" t="str">
        <f>CONCATENATE(Общая!G56," ",Общая!H56," ",Общая!I56," 
", Общая!K56," ",Общая!L56)</f>
        <v>Соломин Иван Викторович 
заместитель начальника санатория 4 мес.</v>
      </c>
      <c r="E67" s="18" t="str">
        <f>Общая!M56</f>
        <v xml:space="preserve">очередная </v>
      </c>
      <c r="F67" s="18" t="str">
        <f>Общая!R56</f>
        <v>II  до 1000 В</v>
      </c>
      <c r="G67" s="18" t="str">
        <f>Общая!N56</f>
        <v>административно-технический персонал</v>
      </c>
      <c r="H67" s="49" t="str">
        <f>Общая!S56</f>
        <v>ПТЭЭПЭЭ</v>
      </c>
      <c r="I67" s="19">
        <f>Общая!V56</f>
        <v>0.4375</v>
      </c>
    </row>
    <row r="68" spans="2:9" s="11" customFormat="1" ht="80.099999999999994" customHeight="1" x14ac:dyDescent="0.25">
      <c r="B68" s="10">
        <f>Общая!B57</f>
        <v>54</v>
      </c>
      <c r="C68" s="16" t="str">
        <f>Общая!E57</f>
        <v xml:space="preserve">ФКУЗ Санаторий «Аксаково» ФСИН России </v>
      </c>
      <c r="D68" s="17" t="str">
        <f>CONCATENATE(Общая!G57," ",Общая!H57," ",Общая!I57," 
", Общая!K57," ",Общая!L57)</f>
        <v>Гаревских Иван Николаевич 
инспектор группы охраны 3,5 года</v>
      </c>
      <c r="E68" s="18" t="str">
        <f>Общая!M57</f>
        <v>очередная</v>
      </c>
      <c r="F68" s="18" t="str">
        <f>Общая!R57</f>
        <v>III до 1000 В</v>
      </c>
      <c r="G68" s="18" t="str">
        <f>Общая!N57</f>
        <v>административно-технический персонал</v>
      </c>
      <c r="H68" s="49" t="str">
        <f>Общая!S57</f>
        <v>ПТЭЭПЭЭ</v>
      </c>
      <c r="I68" s="19">
        <f>Общая!V57</f>
        <v>0.4375</v>
      </c>
    </row>
    <row r="69" spans="2:9" s="11" customFormat="1" ht="80.099999999999994" customHeight="1" x14ac:dyDescent="0.25">
      <c r="B69" s="10">
        <f>Общая!B58</f>
        <v>55</v>
      </c>
      <c r="C69" s="16" t="str">
        <f>Общая!E58</f>
        <v xml:space="preserve">ФКУЗ Санаторий «Аксаково» ФСИН России </v>
      </c>
      <c r="D69" s="17" t="str">
        <f>CONCATENATE(Общая!G58," ",Общая!H58," ",Общая!I58," 
", Общая!K58," ",Общая!L58)</f>
        <v>Трикущенко Анатолий Николаевич 
начальник лечебно-диагностического отделения 3 года</v>
      </c>
      <c r="E69" s="18" t="str">
        <f>Общая!M58</f>
        <v>очередная</v>
      </c>
      <c r="F69" s="18" t="str">
        <f>Общая!R58</f>
        <v>III до 1000 В</v>
      </c>
      <c r="G69" s="18" t="str">
        <f>Общая!N58</f>
        <v>административно-технический персонал</v>
      </c>
      <c r="H69" s="49" t="str">
        <f>Общая!S58</f>
        <v>ПТЭЭПЭЭ</v>
      </c>
      <c r="I69" s="19">
        <f>Общая!V58</f>
        <v>0.4375</v>
      </c>
    </row>
    <row r="70" spans="2:9" s="11" customFormat="1" ht="80.099999999999994" customHeight="1" x14ac:dyDescent="0.25">
      <c r="B70" s="10">
        <f>Общая!B59</f>
        <v>56</v>
      </c>
      <c r="C70" s="16" t="str">
        <f>Общая!E59</f>
        <v>ООО "ВОТЕР РЕСТ"</v>
      </c>
      <c r="D70" s="17" t="str">
        <f>CONCATENATE(Общая!G59," ",Общая!H59," ",Общая!I59," 
", Общая!K59," ",Общая!L59)</f>
        <v>Абдуллаев  Ботыржон  Абдугофорович 
техник менее года</v>
      </c>
      <c r="E70" s="18" t="str">
        <f>Общая!M59</f>
        <v>первичная</v>
      </c>
      <c r="F70" s="18" t="str">
        <f>Общая!R59</f>
        <v>II до 1000 В</v>
      </c>
      <c r="G70" s="18" t="str">
        <f>Общая!N59</f>
        <v>административно-технический персонал</v>
      </c>
      <c r="H70" s="49" t="str">
        <f>Общая!S59</f>
        <v>ПТЭЭПЭЭ</v>
      </c>
      <c r="I70" s="19">
        <f>Общая!V59</f>
        <v>0.4375</v>
      </c>
    </row>
    <row r="71" spans="2:9" s="11" customFormat="1" ht="80.099999999999994" customHeight="1" x14ac:dyDescent="0.25">
      <c r="B71" s="10">
        <f>Общая!B60</f>
        <v>57</v>
      </c>
      <c r="C71" s="16" t="str">
        <f>Общая!E60</f>
        <v>АО "СТРОЙПЕРЛИТ"</v>
      </c>
      <c r="D71" s="17" t="str">
        <f>CONCATENATE(Общая!G60," ",Общая!H60," ",Общая!I60," 
", Общая!K60," ",Общая!L60)</f>
        <v>Абашин Иван Васильевич 
начальник группы Энергогруппы 23 года</v>
      </c>
      <c r="E71" s="18" t="str">
        <f>Общая!M60</f>
        <v>очередная</v>
      </c>
      <c r="F71" s="18" t="str">
        <f>Общая!R60</f>
        <v>V до и выше 1000 В</v>
      </c>
      <c r="G71" s="18" t="str">
        <f>Общая!N60</f>
        <v>административно-технический персонал</v>
      </c>
      <c r="H71" s="49" t="str">
        <f>Общая!S60</f>
        <v>ПТЭЭПЭЭ</v>
      </c>
      <c r="I71" s="19">
        <f>Общая!V60</f>
        <v>0.4375</v>
      </c>
    </row>
    <row r="72" spans="2:9" s="11" customFormat="1" ht="80.099999999999994" customHeight="1" x14ac:dyDescent="0.25">
      <c r="B72" s="10">
        <f>Общая!B61</f>
        <v>58</v>
      </c>
      <c r="C72" s="16" t="str">
        <f>Общая!E61</f>
        <v>АО "СТРОЙПЕРЛИТ"</v>
      </c>
      <c r="D72" s="17" t="str">
        <f>CONCATENATE(Общая!G61," ",Общая!H61," ",Общая!I61," 
", Общая!K61," ",Общая!L61)</f>
        <v>Калакутин Николай Иванович 
главный энергетик 27 лет</v>
      </c>
      <c r="E72" s="18" t="str">
        <f>Общая!M61</f>
        <v>очередная</v>
      </c>
      <c r="F72" s="18" t="str">
        <f>Общая!R61</f>
        <v>V до и выше 1000 В</v>
      </c>
      <c r="G72" s="18" t="str">
        <f>Общая!N61</f>
        <v>административно-технический персонал</v>
      </c>
      <c r="H72" s="49" t="str">
        <f>Общая!S61</f>
        <v>ПТЭЭПЭЭ</v>
      </c>
      <c r="I72" s="19">
        <f>Общая!V61</f>
        <v>0.4375</v>
      </c>
    </row>
    <row r="73" spans="2:9" s="11" customFormat="1" ht="80.099999999999994" customHeight="1" x14ac:dyDescent="0.25">
      <c r="B73" s="10">
        <f>Общая!B62</f>
        <v>59</v>
      </c>
      <c r="C73" s="16" t="str">
        <f>Общая!E62</f>
        <v>АО "СТРОЙПЕРЛИТ"</v>
      </c>
      <c r="D73" s="17" t="str">
        <f>CONCATENATE(Общая!G62," ",Общая!H62," ",Общая!I62," 
", Общая!K62," ",Общая!L62)</f>
        <v>Солдаткин Юрий Анатольевич 
главный инженер 18 лет</v>
      </c>
      <c r="E73" s="18" t="str">
        <f>Общая!M62</f>
        <v>очередная</v>
      </c>
      <c r="F73" s="18" t="str">
        <f>Общая!R62</f>
        <v>IV до 1000 В</v>
      </c>
      <c r="G73" s="18" t="str">
        <f>Общая!N62</f>
        <v>административно-технический персонал</v>
      </c>
      <c r="H73" s="49" t="str">
        <f>Общая!S62</f>
        <v>ПТЭЭПЭЭ</v>
      </c>
      <c r="I73" s="19">
        <f>Общая!V62</f>
        <v>0.4375</v>
      </c>
    </row>
    <row r="74" spans="2:9" s="11" customFormat="1" ht="80.099999999999994" customHeight="1" x14ac:dyDescent="0.25">
      <c r="B74" s="10">
        <f>Общая!B63</f>
        <v>60</v>
      </c>
      <c r="C74" s="16" t="str">
        <f>Общая!E63</f>
        <v>АО "ЭХО"</v>
      </c>
      <c r="D74" s="17" t="str">
        <f>CONCATENATE(Общая!G63," ",Общая!H63," ",Общая!I63," 
", Общая!K63," ",Общая!L63)</f>
        <v>Хамидов  Анвар  Алимжанович 
электромеханик 12 лет</v>
      </c>
      <c r="E74" s="18" t="str">
        <f>Общая!M63</f>
        <v>первичная</v>
      </c>
      <c r="F74" s="18" t="str">
        <f>Общая!R63</f>
        <v>II до 1000 В</v>
      </c>
      <c r="G74" s="18" t="str">
        <f>Общая!N63</f>
        <v>оперативно-ремонтный персонал</v>
      </c>
      <c r="H74" s="49" t="str">
        <f>Общая!S63</f>
        <v>ПТЭЭПЭЭ</v>
      </c>
      <c r="I74" s="19">
        <f>Общая!V63</f>
        <v>0.4375</v>
      </c>
    </row>
    <row r="75" spans="2:9" s="11" customFormat="1" ht="80.099999999999994" customHeight="1" x14ac:dyDescent="0.25">
      <c r="B75" s="10">
        <f>Общая!B64</f>
        <v>61</v>
      </c>
      <c r="C75" s="16" t="str">
        <f>Общая!E64</f>
        <v>АО "ЭХО"</v>
      </c>
      <c r="D75" s="17" t="str">
        <f>CONCATENATE(Общая!G64," ",Общая!H64," ",Общая!I64," 
", Общая!K64," ",Общая!L64)</f>
        <v>Гриднев  Виктор  Петрович 
механик 2 г. 8 мес.</v>
      </c>
      <c r="E75" s="18" t="str">
        <f>Общая!M64</f>
        <v>первичная</v>
      </c>
      <c r="F75" s="18" t="str">
        <f>Общая!R64</f>
        <v>II до 1000 В</v>
      </c>
      <c r="G75" s="18" t="str">
        <f>Общая!N64</f>
        <v>оперативно-ремонтный персонал</v>
      </c>
      <c r="H75" s="49" t="str">
        <f>Общая!S64</f>
        <v>ПТЭЭПЭЭ</v>
      </c>
      <c r="I75" s="19">
        <f>Общая!V64</f>
        <v>0.4375</v>
      </c>
    </row>
    <row r="76" spans="2:9" s="11" customFormat="1" ht="80.099999999999994" customHeight="1" x14ac:dyDescent="0.25">
      <c r="B76" s="10">
        <f>Общая!B65</f>
        <v>62</v>
      </c>
      <c r="C76" s="16" t="str">
        <f>Общая!E65</f>
        <v>АО "ЗХО"</v>
      </c>
      <c r="D76" s="17" t="str">
        <f>CONCATENATE(Общая!G65," ",Общая!H65," ",Общая!I65," 
", Общая!K65," ",Общая!L65)</f>
        <v>Смородский Андрей  Викторович 
Электромонтер 5 лет</v>
      </c>
      <c r="E76" s="18" t="str">
        <f>Общая!M65</f>
        <v>первичная</v>
      </c>
      <c r="F76" s="18" t="str">
        <f>Общая!R65</f>
        <v>II до 1000 В</v>
      </c>
      <c r="G76" s="18" t="str">
        <f>Общая!N65</f>
        <v>Оперативно-ремонтный персонал</v>
      </c>
      <c r="H76" s="49" t="str">
        <f>Общая!S65</f>
        <v>ПТЭЭПЭЭ</v>
      </c>
      <c r="I76" s="19">
        <f>Общая!V65</f>
        <v>0.4375</v>
      </c>
    </row>
    <row r="77" spans="2:9" s="11" customFormat="1" ht="80.099999999999994" customHeight="1" x14ac:dyDescent="0.25">
      <c r="B77" s="10">
        <f>Общая!B66</f>
        <v>63</v>
      </c>
      <c r="C77" s="16" t="str">
        <f>Общая!E66</f>
        <v>ООО "Галар"</v>
      </c>
      <c r="D77" s="17" t="str">
        <f>CONCATENATE(Общая!G66," ",Общая!H66," ",Общая!I66," 
", Общая!K66," ",Общая!L66)</f>
        <v xml:space="preserve">Дирютин  Игорь  Валерьевич 
Специалист по охране
труда и промышленной
безопасности 2 года </v>
      </c>
      <c r="E77" s="18" t="str">
        <f>Общая!M66</f>
        <v xml:space="preserve">Первичная </v>
      </c>
      <c r="F77" s="18" t="str">
        <f>Общая!R66</f>
        <v>II До 1000 В</v>
      </c>
      <c r="G77" s="18" t="str">
        <f>Общая!N66</f>
        <v xml:space="preserve"> специалист по охране труда, контролирующий электроустановки</v>
      </c>
      <c r="H77" s="49" t="str">
        <f>Общая!S66</f>
        <v>ПТЭЭПЭЭ</v>
      </c>
      <c r="I77" s="19">
        <f>Общая!V66</f>
        <v>0.4375</v>
      </c>
    </row>
    <row r="78" spans="2:9" s="11" customFormat="1" ht="80.099999999999994" customHeight="1" x14ac:dyDescent="0.25">
      <c r="B78" s="10">
        <f>Общая!B67</f>
        <v>64</v>
      </c>
      <c r="C78" s="16" t="str">
        <f>Общая!E67</f>
        <v>ООО "Галар"</v>
      </c>
      <c r="D78" s="17" t="str">
        <f>CONCATENATE(Общая!G67," ",Общая!H67," ",Общая!I67," 
", Общая!K67," ",Общая!L67)</f>
        <v xml:space="preserve">Аристархов  Сергей  Вячеславович 
Техник 5 лет </v>
      </c>
      <c r="E78" s="18" t="str">
        <f>Общая!M67</f>
        <v xml:space="preserve">Первичная </v>
      </c>
      <c r="F78" s="18" t="str">
        <f>Общая!R67</f>
        <v>II До 1000 В</v>
      </c>
      <c r="G78" s="18" t="str">
        <f>Общая!N67</f>
        <v>административно-технический персонал</v>
      </c>
      <c r="H78" s="49" t="str">
        <f>Общая!S67</f>
        <v>ПТЭЭПЭЭ</v>
      </c>
      <c r="I78" s="19">
        <f>Общая!V67</f>
        <v>0.4375</v>
      </c>
    </row>
    <row r="79" spans="2:9" s="11" customFormat="1" ht="80.099999999999994" customHeight="1" x14ac:dyDescent="0.25">
      <c r="B79" s="10" t="e">
        <f>Общая!#REF!</f>
        <v>#REF!</v>
      </c>
      <c r="C79" s="16" t="e">
        <f>Общая!#REF!</f>
        <v>#REF!</v>
      </c>
      <c r="D79" s="17" t="e">
        <f>CONCATENATE(Общая!#REF!," ",Общая!#REF!," ",Общая!#REF!," 
", Общая!#REF!," ",Общая!#REF!)</f>
        <v>#REF!</v>
      </c>
      <c r="E79" s="18" t="e">
        <f>Общая!#REF!</f>
        <v>#REF!</v>
      </c>
      <c r="F79" s="18" t="e">
        <f>Общая!#REF!</f>
        <v>#REF!</v>
      </c>
      <c r="G79" s="18" t="e">
        <f>Общая!#REF!</f>
        <v>#REF!</v>
      </c>
      <c r="H79" s="49" t="e">
        <f>Общая!#REF!</f>
        <v>#REF!</v>
      </c>
      <c r="I79" s="19" t="e">
        <f>Общая!#REF!</f>
        <v>#REF!</v>
      </c>
    </row>
    <row r="80" spans="2:9" s="11" customFormat="1" ht="80.099999999999994" customHeight="1" x14ac:dyDescent="0.25">
      <c r="B80" s="10">
        <f>Общая!B68</f>
        <v>65</v>
      </c>
      <c r="C80" s="16" t="str">
        <f>Общая!E68</f>
        <v>ООО "Галар"</v>
      </c>
      <c r="D80" s="17" t="str">
        <f>CONCATENATE(Общая!G68," ",Общая!H68," ",Общая!I68," 
", Общая!K68," ",Общая!L68)</f>
        <v xml:space="preserve">Ретнёв  Алексей  Валерьевич 
Техник 4 года </v>
      </c>
      <c r="E80" s="18" t="str">
        <f>Общая!M68</f>
        <v xml:space="preserve">Первичная </v>
      </c>
      <c r="F80" s="18" t="str">
        <f>Общая!R68</f>
        <v>II До 1000 В</v>
      </c>
      <c r="G80" s="18" t="str">
        <f>Общая!N68</f>
        <v>административно-технический персонал</v>
      </c>
      <c r="H80" s="49" t="str">
        <f>Общая!S68</f>
        <v>ПТЭЭПЭЭ</v>
      </c>
      <c r="I80" s="19">
        <f>Общая!V68</f>
        <v>0.4375</v>
      </c>
    </row>
    <row r="81" spans="2:9" s="11" customFormat="1" ht="80.099999999999994" customHeight="1" x14ac:dyDescent="0.25">
      <c r="B81" s="10">
        <f>Общая!B69</f>
        <v>66</v>
      </c>
      <c r="C81" s="16" t="str">
        <f>Общая!E69</f>
        <v>ООО "Галар"</v>
      </c>
      <c r="D81" s="17" t="str">
        <f>CONCATENATE(Общая!G69," ",Общая!H69," ",Общая!I69," 
", Общая!K69," ",Общая!L69)</f>
        <v xml:space="preserve">Торопенко  Владимир  Ильич 
Техник 4 года </v>
      </c>
      <c r="E81" s="18" t="str">
        <f>Общая!M69</f>
        <v xml:space="preserve">Первичная </v>
      </c>
      <c r="F81" s="18" t="str">
        <f>Общая!R69</f>
        <v>II До 1000 В</v>
      </c>
      <c r="G81" s="18" t="str">
        <f>Общая!N69</f>
        <v>административно-технический персонал</v>
      </c>
      <c r="H81" s="49" t="str">
        <f>Общая!S69</f>
        <v>ПТЭЭПЭЭ</v>
      </c>
      <c r="I81" s="19">
        <f>Общая!V69</f>
        <v>0.4375</v>
      </c>
    </row>
    <row r="82" spans="2:9" s="11" customFormat="1" ht="80.099999999999994" customHeight="1" x14ac:dyDescent="0.25">
      <c r="B82" s="10">
        <f>Общая!B70</f>
        <v>67</v>
      </c>
      <c r="C82" s="16" t="str">
        <f>Общая!E70</f>
        <v>ООО "Фасадные Решения"</v>
      </c>
      <c r="D82" s="17" t="str">
        <f>CONCATENATE(Общая!G70," ",Общая!H70," ",Общая!I70," 
", Общая!K70," ",Общая!L70)</f>
        <v>Бик-Мухамедов Михаил Владимирович 
Руководитель поектов 5 лет 1 месяц</v>
      </c>
      <c r="E82" s="18" t="str">
        <f>Общая!M70</f>
        <v>внеочередная</v>
      </c>
      <c r="F82" s="18" t="str">
        <f>Общая!R70</f>
        <v>IV до 1000 В</v>
      </c>
      <c r="G82" s="18" t="str">
        <f>Общая!N70</f>
        <v>административно-технический персонал</v>
      </c>
      <c r="H82" s="49" t="str">
        <f>Общая!S70</f>
        <v>ПТЭЭПЭЭ</v>
      </c>
      <c r="I82" s="19">
        <f>Общая!V70</f>
        <v>0.4375</v>
      </c>
    </row>
    <row r="83" spans="2:9" s="11" customFormat="1" ht="80.099999999999994" customHeight="1" x14ac:dyDescent="0.25">
      <c r="B83" s="10">
        <f>Общая!B71</f>
        <v>68</v>
      </c>
      <c r="C83" s="16" t="str">
        <f>Общая!E71</f>
        <v>ООО "Фасадные Решения"</v>
      </c>
      <c r="D83" s="17" t="str">
        <f>CONCATENATE(Общая!G71," ",Общая!H71," ",Общая!I71," 
", Общая!K71," ",Общая!L71)</f>
        <v>Владимиров Дмитрий Александрович 
Руководитель поектов 2 года 11 месяцев</v>
      </c>
      <c r="E83" s="18" t="str">
        <f>Общая!M71</f>
        <v>внеочередная</v>
      </c>
      <c r="F83" s="18" t="str">
        <f>Общая!R71</f>
        <v>IV до 1000 В</v>
      </c>
      <c r="G83" s="18" t="str">
        <f>Общая!N71</f>
        <v>административно-технический персонал</v>
      </c>
      <c r="H83" s="49" t="str">
        <f>Общая!S71</f>
        <v>ПТЭЭПЭЭ</v>
      </c>
      <c r="I83" s="19">
        <f>Общая!V71</f>
        <v>0.4375</v>
      </c>
    </row>
    <row r="84" spans="2:9" s="11" customFormat="1" ht="80.099999999999994" customHeight="1" x14ac:dyDescent="0.25">
      <c r="B84" s="10">
        <f>Общая!B72</f>
        <v>69</v>
      </c>
      <c r="C84" s="16" t="str">
        <f>Общая!E72</f>
        <v>ООО "Фасадные Решения"</v>
      </c>
      <c r="D84" s="17" t="str">
        <f>CONCATENATE(Общая!G72," ",Общая!H72," ",Общая!I72," 
", Общая!K72," ",Общая!L72)</f>
        <v>Драгуля Николай Анатольевич 
Главный энергетик 5 лет 8 месяц</v>
      </c>
      <c r="E84" s="18" t="str">
        <f>Общая!M72</f>
        <v>внеочередная</v>
      </c>
      <c r="F84" s="18" t="str">
        <f>Общая!R72</f>
        <v>IV до 1000 В</v>
      </c>
      <c r="G84" s="18" t="str">
        <f>Общая!N72</f>
        <v>административно-технический персонал</v>
      </c>
      <c r="H84" s="49" t="str">
        <f>Общая!S72</f>
        <v>ПТЭЭПЭЭ</v>
      </c>
      <c r="I84" s="19">
        <f>Общая!V72</f>
        <v>0.47916666666666702</v>
      </c>
    </row>
    <row r="85" spans="2:9" s="11" customFormat="1" ht="80.099999999999994" customHeight="1" x14ac:dyDescent="0.25">
      <c r="B85" s="10">
        <f>Общая!B73</f>
        <v>70</v>
      </c>
      <c r="C85" s="16" t="str">
        <f>Общая!E73</f>
        <v>ООО "Фасадные Решения"</v>
      </c>
      <c r="D85" s="17" t="str">
        <f>CONCATENATE(Общая!G73," ",Общая!H73," ",Общая!I73," 
", Общая!K73," ",Общая!L73)</f>
        <v>Крамской Дмитрий Петрович 
Начальник отдела энергосбережения и механизации 11 месяцев</v>
      </c>
      <c r="E85" s="18" t="str">
        <f>Общая!M73</f>
        <v>внеочередная</v>
      </c>
      <c r="F85" s="18" t="str">
        <f>Общая!R73</f>
        <v>IV до 1000 В</v>
      </c>
      <c r="G85" s="18" t="str">
        <f>Общая!N73</f>
        <v>административно-технический персонал</v>
      </c>
      <c r="H85" s="49" t="str">
        <f>Общая!S73</f>
        <v>ПТЭЭПЭЭ</v>
      </c>
      <c r="I85" s="19">
        <f>Общая!V73</f>
        <v>0.47916666666666702</v>
      </c>
    </row>
    <row r="86" spans="2:9" s="11" customFormat="1" ht="80.099999999999994" customHeight="1" x14ac:dyDescent="0.25">
      <c r="B86" s="10">
        <f>Общая!B74</f>
        <v>71</v>
      </c>
      <c r="C86" s="16" t="str">
        <f>Общая!E74</f>
        <v>ОАО "Бонолит-Строительные решения"</v>
      </c>
      <c r="D86" s="17" t="str">
        <f>CONCATENATE(Общая!G74," ",Общая!H74," ",Общая!I74," 
", Общая!K74," ",Общая!L74)</f>
        <v>Чубиркин Александр  Николаевич 
начальник теплотехнического цеха 16 лет</v>
      </c>
      <c r="E86" s="18" t="str">
        <f>Общая!M74</f>
        <v>очередная</v>
      </c>
      <c r="F86" s="18" t="str">
        <f>Общая!R74</f>
        <v>V группа до и выше 1000 В</v>
      </c>
      <c r="G86" s="18" t="str">
        <f>Общая!N74</f>
        <v>административно-технический персонал</v>
      </c>
      <c r="H86" s="49" t="str">
        <f>Общая!S74</f>
        <v>ПТЭЭПЭЭ</v>
      </c>
      <c r="I86" s="19">
        <f>Общая!V74</f>
        <v>0.47916666666666702</v>
      </c>
    </row>
    <row r="87" spans="2:9" s="11" customFormat="1" ht="80.099999999999994" customHeight="1" x14ac:dyDescent="0.25">
      <c r="B87" s="10" t="e">
        <f>Общая!#REF!</f>
        <v>#REF!</v>
      </c>
      <c r="C87" s="16" t="e">
        <f>Общая!#REF!</f>
        <v>#REF!</v>
      </c>
      <c r="D87" s="17" t="e">
        <f>CONCATENATE(Общая!#REF!," ",Общая!#REF!," ",Общая!#REF!," 
", Общая!#REF!," ",Общая!#REF!)</f>
        <v>#REF!</v>
      </c>
      <c r="E87" s="18" t="e">
        <f>Общая!#REF!</f>
        <v>#REF!</v>
      </c>
      <c r="F87" s="18" t="e">
        <f>Общая!#REF!</f>
        <v>#REF!</v>
      </c>
      <c r="G87" s="18" t="e">
        <f>Общая!#REF!</f>
        <v>#REF!</v>
      </c>
      <c r="H87" s="49" t="e">
        <f>Общая!#REF!</f>
        <v>#REF!</v>
      </c>
      <c r="I87" s="19" t="e">
        <f>Общая!#REF!</f>
        <v>#REF!</v>
      </c>
    </row>
    <row r="88" spans="2:9" s="11" customFormat="1" ht="80.099999999999994" customHeight="1" x14ac:dyDescent="0.25">
      <c r="B88" s="10">
        <f>Общая!B75</f>
        <v>72</v>
      </c>
      <c r="C88" s="16" t="str">
        <f>Общая!E75</f>
        <v>ООО "Международная алюминиевая компания"</v>
      </c>
      <c r="D88" s="17" t="str">
        <f>CONCATENATE(Общая!G75," ",Общая!H75," ",Общая!I75," 
", Общая!K75," ",Общая!L75)</f>
        <v>Нискушин  Михаил Германович 
главный энергетик 2 года 5 мес</v>
      </c>
      <c r="E88" s="18" t="str">
        <f>Общая!M75</f>
        <v>очередная</v>
      </c>
      <c r="F88" s="18" t="str">
        <f>Общая!R75</f>
        <v>V до и выше 1000 В</v>
      </c>
      <c r="G88" s="18" t="str">
        <f>Общая!N75</f>
        <v>административно-технических персонал</v>
      </c>
      <c r="H88" s="49" t="str">
        <f>Общая!S75</f>
        <v>ПТЭЭПЭЭ</v>
      </c>
      <c r="I88" s="19">
        <f>Общая!V75</f>
        <v>0.47916666666666702</v>
      </c>
    </row>
    <row r="89" spans="2:9" s="11" customFormat="1" ht="80.099999999999994" customHeight="1" x14ac:dyDescent="0.25">
      <c r="B89" s="10">
        <f>Общая!B76</f>
        <v>73</v>
      </c>
      <c r="C89" s="16" t="str">
        <f>Общая!E76</f>
        <v>ООО "Калининградхлеб"</v>
      </c>
      <c r="D89" s="17" t="str">
        <f>CONCATENATE(Общая!G76," ",Общая!H76," ",Общая!I76," 
", Общая!K76," ",Общая!L76)</f>
        <v>Тряничкин Владимир Иванович 
главный инженер 3 года</v>
      </c>
      <c r="E89" s="18" t="str">
        <f>Общая!M76</f>
        <v>первичная</v>
      </c>
      <c r="F89" s="18" t="str">
        <f>Общая!R76</f>
        <v>II до  1000 В</v>
      </c>
      <c r="G89" s="18" t="str">
        <f>Общая!N76</f>
        <v>административно-технический персонал</v>
      </c>
      <c r="H89" s="49" t="str">
        <f>Общая!S76</f>
        <v>ПТЭЭПЭЭ</v>
      </c>
      <c r="I89" s="19">
        <f>Общая!V76</f>
        <v>0.47916666666666702</v>
      </c>
    </row>
    <row r="90" spans="2:9" s="11" customFormat="1" ht="80.099999999999994" customHeight="1" x14ac:dyDescent="0.25">
      <c r="B90" s="10">
        <f>Общая!B77</f>
        <v>74</v>
      </c>
      <c r="C90" s="16" t="str">
        <f>Общая!E77</f>
        <v>ООО "Калининградхлеб"</v>
      </c>
      <c r="D90" s="17" t="str">
        <f>CONCATENATE(Общая!G77," ",Общая!H77," ",Общая!I77," 
", Общая!K77," ",Общая!L77)</f>
        <v>Рязанов Виктор  Ленонидович 
главный механик 1 год</v>
      </c>
      <c r="E90" s="18" t="str">
        <f>Общая!M77</f>
        <v>первичная</v>
      </c>
      <c r="F90" s="18" t="str">
        <f>Общая!R77</f>
        <v>II до  1000 В</v>
      </c>
      <c r="G90" s="18" t="str">
        <f>Общая!N77</f>
        <v>административно-технический персонал</v>
      </c>
      <c r="H90" s="49" t="str">
        <f>Общая!S77</f>
        <v>ПТЭЭПЭЭ</v>
      </c>
      <c r="I90" s="19">
        <f>Общая!V77</f>
        <v>0.47916666666666702</v>
      </c>
    </row>
    <row r="91" spans="2:9" s="11" customFormat="1" ht="80.099999999999994" customHeight="1" x14ac:dyDescent="0.25">
      <c r="B91" s="10">
        <f>Общая!B78</f>
        <v>75</v>
      </c>
      <c r="C91" s="16" t="str">
        <f>Общая!E78</f>
        <v>ООО "Калининградхлеб"</v>
      </c>
      <c r="D91" s="17" t="str">
        <f>CONCATENATE(Общая!G78," ",Общая!H78," ",Общая!I78," 
", Общая!K78," ",Общая!L78)</f>
        <v>Нарциссов Константин Александрович 
зам.генерального директора по инновационному развитию 1 год</v>
      </c>
      <c r="E91" s="18" t="str">
        <f>Общая!M78</f>
        <v>первичная</v>
      </c>
      <c r="F91" s="18" t="str">
        <f>Общая!R78</f>
        <v>II до 1000 В</v>
      </c>
      <c r="G91" s="18" t="str">
        <f>Общая!N78</f>
        <v>административно-технический персонал</v>
      </c>
      <c r="H91" s="49" t="str">
        <f>Общая!S78</f>
        <v>ПТЭЭПЭЭ</v>
      </c>
      <c r="I91" s="19">
        <f>Общая!V78</f>
        <v>0.47916666666666702</v>
      </c>
    </row>
    <row r="92" spans="2:9" s="11" customFormat="1" ht="80.099999999999994" customHeight="1" x14ac:dyDescent="0.25">
      <c r="B92" s="10">
        <f>Общая!B79</f>
        <v>76</v>
      </c>
      <c r="C92" s="16" t="str">
        <f>Общая!E79</f>
        <v>ООО "Калининградхлеб"</v>
      </c>
      <c r="D92" s="17" t="str">
        <f>CONCATENATE(Общая!G79," ",Общая!H79," ",Общая!I79," 
", Общая!K79," ",Общая!L79)</f>
        <v>Свитич Александр  Александрович 
главный энергетик 1 год</v>
      </c>
      <c r="E92" s="18" t="str">
        <f>Общая!M79</f>
        <v>первичная</v>
      </c>
      <c r="F92" s="18" t="str">
        <f>Общая!R79</f>
        <v>II до 1000 В</v>
      </c>
      <c r="G92" s="18" t="str">
        <f>Общая!N79</f>
        <v>административно-технический персонал</v>
      </c>
      <c r="H92" s="49" t="str">
        <f>Общая!S79</f>
        <v>ПТЭЭПЭЭ</v>
      </c>
      <c r="I92" s="19">
        <f>Общая!V79</f>
        <v>0.47916666666666702</v>
      </c>
    </row>
    <row r="93" spans="2:9" s="11" customFormat="1" ht="80.099999999999994" customHeight="1" x14ac:dyDescent="0.25">
      <c r="B93" s="10">
        <f>Общая!B80</f>
        <v>77</v>
      </c>
      <c r="C93" s="16" t="str">
        <f>Общая!E80</f>
        <v>АО "Торговый дом  ТМХ"</v>
      </c>
      <c r="D93" s="17" t="str">
        <f>CONCATENATE(Общая!G80," ",Общая!H80," ",Общая!I80," 
", Общая!K80," ",Общая!L80)</f>
        <v>Шишлов Виктор Николаевич 
Специалист отдела АХО и технической поддержки 10 лет</v>
      </c>
      <c r="E93" s="18" t="str">
        <f>Общая!M80</f>
        <v>внеочередная</v>
      </c>
      <c r="F93" s="18" t="str">
        <f>Общая!R80</f>
        <v>III до 1000 В</v>
      </c>
      <c r="G93" s="18" t="str">
        <f>Общая!N80</f>
        <v>административно-технический персонал</v>
      </c>
      <c r="H93" s="49" t="str">
        <f>Общая!S80</f>
        <v>ПТЭЭПЭЭ</v>
      </c>
      <c r="I93" s="19">
        <f>Общая!V80</f>
        <v>0.47916666666666702</v>
      </c>
    </row>
    <row r="94" spans="2:9" s="11" customFormat="1" ht="80.099999999999994" customHeight="1" x14ac:dyDescent="0.25">
      <c r="B94" s="10">
        <f>Общая!B81</f>
        <v>78</v>
      </c>
      <c r="C94" s="16" t="str">
        <f>Общая!E81</f>
        <v xml:space="preserve">МУП "ДУ ЖКХ" </v>
      </c>
      <c r="D94" s="17" t="str">
        <f>CONCATENATE(Общая!G81," ",Общая!H81," ",Общая!I81," 
", Общая!K81," ",Общая!L81)</f>
        <v>Орлов Виктор Михайлович 
Главный энергетик 10 лет</v>
      </c>
      <c r="E94" s="18" t="str">
        <f>Общая!M81</f>
        <v>очередная</v>
      </c>
      <c r="F94" s="18" t="str">
        <f>Общая!R81</f>
        <v>V  до и выше  1000 В</v>
      </c>
      <c r="G94" s="18" t="str">
        <f>Общая!N81</f>
        <v>административно-технический персонал</v>
      </c>
      <c r="H94" s="49" t="str">
        <f>Общая!S81</f>
        <v>ПТЭЭПЭЭ</v>
      </c>
      <c r="I94" s="19">
        <f>Общая!V81</f>
        <v>0.47916666666666702</v>
      </c>
    </row>
    <row r="95" spans="2:9" s="11" customFormat="1" ht="80.099999999999994" customHeight="1" x14ac:dyDescent="0.25">
      <c r="B95" s="10">
        <f>Общая!B82</f>
        <v>79</v>
      </c>
      <c r="C95" s="16" t="str">
        <f>Общая!E82</f>
        <v xml:space="preserve">МУП "ДУ ЖКХ" </v>
      </c>
      <c r="D95" s="17" t="str">
        <f>CONCATENATE(Общая!G82," ",Общая!H82," ",Общая!I82," 
", Общая!K82," ",Общая!L82)</f>
        <v>Панков Евгений  Юрьевич 
Начальник производственых участков телоснабжения 2 года</v>
      </c>
      <c r="E95" s="18" t="str">
        <f>Общая!M82</f>
        <v>первичная</v>
      </c>
      <c r="F95" s="18" t="str">
        <f>Общая!R82</f>
        <v>II  до 1000 В</v>
      </c>
      <c r="G95" s="18" t="str">
        <f>Общая!N82</f>
        <v>административно-технический персонал</v>
      </c>
      <c r="H95" s="49" t="str">
        <f>Общая!S82</f>
        <v>ПТЭЭПЭЭ</v>
      </c>
      <c r="I95" s="19">
        <f>Общая!V82</f>
        <v>0.47916666666666702</v>
      </c>
    </row>
    <row r="96" spans="2:9" s="11" customFormat="1" ht="80.099999999999994" customHeight="1" x14ac:dyDescent="0.25">
      <c r="B96" s="10">
        <f>Общая!B83</f>
        <v>80</v>
      </c>
      <c r="C96" s="16" t="str">
        <f>Общая!E83</f>
        <v xml:space="preserve">МУП "ДУ ЖКХ" </v>
      </c>
      <c r="D96" s="17" t="str">
        <f>CONCATENATE(Общая!G83," ",Общая!H83," ",Общая!I83," 
", Общая!K83," ",Общая!L83)</f>
        <v>Панков Евгений  Юрьевич 
Начальник производственых участков телоснабжения 2 года</v>
      </c>
      <c r="E96" s="18" t="str">
        <f>Общая!M83</f>
        <v>очередная</v>
      </c>
      <c r="F96" s="18">
        <f>Общая!R83</f>
        <v>0</v>
      </c>
      <c r="G96" s="18" t="str">
        <f>Общая!N83</f>
        <v>управленческий персонал</v>
      </c>
      <c r="H96" s="49" t="str">
        <f>Общая!S83</f>
        <v>ПТЭТЭ</v>
      </c>
      <c r="I96" s="19">
        <f>Общая!V83</f>
        <v>0.47916666666666702</v>
      </c>
    </row>
    <row r="97" spans="2:9" s="11" customFormat="1" ht="80.099999999999994" customHeight="1" x14ac:dyDescent="0.25">
      <c r="B97" s="10">
        <f>Общая!B84</f>
        <v>81</v>
      </c>
      <c r="C97" s="16" t="str">
        <f>Общая!E84</f>
        <v>ООО "Школьная "</v>
      </c>
      <c r="D97" s="17" t="str">
        <f>CONCATENATE(Общая!G84," ",Общая!H84," ",Общая!I84," 
", Общая!K84," ",Общая!L84)</f>
        <v>Соколов Анатолий  Игоревич 
Главный  инженер 2 года 6 месяцев</v>
      </c>
      <c r="E97" s="18" t="str">
        <f>Общая!M84</f>
        <v>очередная</v>
      </c>
      <c r="F97" s="18" t="str">
        <f>Общая!R84</f>
        <v>III группа до 1000В</v>
      </c>
      <c r="G97" s="18" t="str">
        <f>Общая!N84</f>
        <v>Административно-технический персонал</v>
      </c>
      <c r="H97" s="49" t="str">
        <f>Общая!S84</f>
        <v>ПТЭЭПЭЭ</v>
      </c>
      <c r="I97" s="19">
        <f>Общая!V84</f>
        <v>0.47916666666666702</v>
      </c>
    </row>
    <row r="98" spans="2:9" s="11" customFormat="1" ht="80.099999999999994" customHeight="1" x14ac:dyDescent="0.25">
      <c r="B98" s="10">
        <f>Общая!B85</f>
        <v>82</v>
      </c>
      <c r="C98" s="16" t="str">
        <f>Общая!E85</f>
        <v xml:space="preserve">ООО  УК  Светлый край </v>
      </c>
      <c r="D98" s="17" t="str">
        <f>CONCATENATE(Общая!G85," ",Общая!H85," ",Общая!I85," 
", Общая!K85," ",Общая!L85)</f>
        <v>Серков Дмитрий Валентинович  
Инженер-электрик 10 месяцев</v>
      </c>
      <c r="E98" s="18" t="str">
        <f>Общая!M85</f>
        <v>очередная</v>
      </c>
      <c r="F98" s="18" t="str">
        <f>Общая!R85</f>
        <v>III  группа до 1000 В</v>
      </c>
      <c r="G98" s="18" t="str">
        <f>Общая!N85</f>
        <v>административно -технический персонал</v>
      </c>
      <c r="H98" s="49" t="str">
        <f>Общая!S85</f>
        <v>ПТЭЭПЭЭ</v>
      </c>
      <c r="I98" s="19">
        <f>Общая!V85</f>
        <v>0.54166666666666696</v>
      </c>
    </row>
    <row r="99" spans="2:9" s="11" customFormat="1" ht="80.099999999999994" customHeight="1" x14ac:dyDescent="0.25">
      <c r="B99" s="10">
        <f>Общая!B86</f>
        <v>83</v>
      </c>
      <c r="C99" s="16" t="str">
        <f>Общая!E86</f>
        <v xml:space="preserve">ООО  УК  Светлый край </v>
      </c>
      <c r="D99" s="17" t="str">
        <f>CONCATENATE(Общая!G86," ",Общая!H86," ",Общая!I86," 
", Общая!K86," ",Общая!L86)</f>
        <v>Загороднев Дмитрий Денисович 
Технический директор 11 месяцев</v>
      </c>
      <c r="E99" s="18" t="str">
        <f>Общая!M86</f>
        <v>первичная</v>
      </c>
      <c r="F99" s="18" t="str">
        <f>Общая!R86</f>
        <v>II  группа до 1000 В</v>
      </c>
      <c r="G99" s="18" t="str">
        <f>Общая!N86</f>
        <v>административно -технический персонал</v>
      </c>
      <c r="H99" s="49" t="str">
        <f>Общая!S86</f>
        <v>ПТЭЭПЭЭ</v>
      </c>
      <c r="I99" s="19">
        <f>Общая!V86</f>
        <v>0.54166666666666696</v>
      </c>
    </row>
    <row r="100" spans="2:9" s="11" customFormat="1" ht="80.099999999999994" customHeight="1" x14ac:dyDescent="0.25">
      <c r="B100" s="10">
        <f>Общая!B87</f>
        <v>84</v>
      </c>
      <c r="C100" s="16" t="str">
        <f>Общая!E87</f>
        <v>ООО "УК "Держава"</v>
      </c>
      <c r="D100" s="17" t="str">
        <f>CONCATENATE(Общая!G87," ",Общая!H87," ",Общая!I87," 
", Общая!K87," ",Общая!L87)</f>
        <v>Максимов Владимир Павлович 
Инженер-электрик 4 года 5 месяцев</v>
      </c>
      <c r="E100" s="18" t="str">
        <f>Общая!M87</f>
        <v>первичная</v>
      </c>
      <c r="F100" s="18" t="str">
        <f>Общая!R87</f>
        <v>II до 1000В</v>
      </c>
      <c r="G100" s="18" t="str">
        <f>Общая!N87</f>
        <v>Административно-технический персонал</v>
      </c>
      <c r="H100" s="49" t="str">
        <f>Общая!S87</f>
        <v>ПТЭЭПЭЭ</v>
      </c>
      <c r="I100" s="19">
        <f>Общая!V87</f>
        <v>0.54166666666666696</v>
      </c>
    </row>
    <row r="101" spans="2:9" s="11" customFormat="1" ht="80.099999999999994" customHeight="1" x14ac:dyDescent="0.25">
      <c r="B101" s="10">
        <f>Общая!B88</f>
        <v>85</v>
      </c>
      <c r="C101" s="16" t="str">
        <f>Общая!E88</f>
        <v>ООО "УК "Держава"</v>
      </c>
      <c r="D101" s="17" t="str">
        <f>CONCATENATE(Общая!G88," ",Общая!H88," ",Общая!I88," 
", Общая!K88," ",Общая!L88)</f>
        <v>Панин  Александр Алексеевич  
Инженер-электрик 6 месяцев</v>
      </c>
      <c r="E101" s="18" t="str">
        <f>Общая!M88</f>
        <v>первичная</v>
      </c>
      <c r="F101" s="18" t="str">
        <f>Общая!R88</f>
        <v>II до 1000В</v>
      </c>
      <c r="G101" s="18" t="str">
        <f>Общая!N88</f>
        <v>Административно-технический персонал</v>
      </c>
      <c r="H101" s="49" t="str">
        <f>Общая!S88</f>
        <v>ПТЭЭПЭЭ</v>
      </c>
      <c r="I101" s="19">
        <f>Общая!V88</f>
        <v>0.54166666666666696</v>
      </c>
    </row>
    <row r="102" spans="2:9" s="11" customFormat="1" ht="80.099999999999994" customHeight="1" x14ac:dyDescent="0.25">
      <c r="B102" s="10">
        <f>Общая!B89</f>
        <v>86</v>
      </c>
      <c r="C102" s="16" t="str">
        <f>Общая!E89</f>
        <v>ООО "УК "Держава"</v>
      </c>
      <c r="D102" s="17" t="str">
        <f>CONCATENATE(Общая!G89," ",Общая!H89," ",Общая!I89," 
", Общая!K89," ",Общая!L89)</f>
        <v>Аверьянов Евгений Виктровович 
Инженер 10 месяцев</v>
      </c>
      <c r="E102" s="18" t="str">
        <f>Общая!M89</f>
        <v>первичная</v>
      </c>
      <c r="F102" s="18" t="str">
        <f>Общая!R89</f>
        <v>II до 1000В</v>
      </c>
      <c r="G102" s="18" t="str">
        <f>Общая!N89</f>
        <v>Административно-технический персонал</v>
      </c>
      <c r="H102" s="49" t="str">
        <f>Общая!S89</f>
        <v>ПТЭЭПЭЭ</v>
      </c>
      <c r="I102" s="19">
        <f>Общая!V89</f>
        <v>0.54166666666666696</v>
      </c>
    </row>
    <row r="103" spans="2:9" s="11" customFormat="1" ht="80.099999999999994" customHeight="1" x14ac:dyDescent="0.25">
      <c r="B103" s="10">
        <f>Общая!B90</f>
        <v>87</v>
      </c>
      <c r="C103" s="16" t="str">
        <f>Общая!E90</f>
        <v>ООО "УК "Держава"</v>
      </c>
      <c r="D103" s="17" t="str">
        <f>CONCATENATE(Общая!G90," ",Общая!H90," ",Общая!I90," 
", Общая!K90," ",Общая!L90)</f>
        <v>Воробьев Андрей Николаевич 
Инженер 1 месяц</v>
      </c>
      <c r="E103" s="18" t="str">
        <f>Общая!M90</f>
        <v>первичная</v>
      </c>
      <c r="F103" s="18" t="str">
        <f>Общая!R90</f>
        <v>II до 1000В</v>
      </c>
      <c r="G103" s="18" t="str">
        <f>Общая!N90</f>
        <v>Административно-технический персонал</v>
      </c>
      <c r="H103" s="49" t="str">
        <f>Общая!S90</f>
        <v>ПТЭЭПЭЭ</v>
      </c>
      <c r="I103" s="19">
        <f>Общая!V90</f>
        <v>0.54166666666666696</v>
      </c>
    </row>
    <row r="104" spans="2:9" s="11" customFormat="1" ht="80.099999999999994" customHeight="1" x14ac:dyDescent="0.25">
      <c r="B104" s="10">
        <f>Общая!B91</f>
        <v>88</v>
      </c>
      <c r="C104" s="16" t="str">
        <f>Общая!E91</f>
        <v>ООО "СОДРУЖЕСТВО"</v>
      </c>
      <c r="D104" s="17" t="str">
        <f>CONCATENATE(Общая!G91," ",Общая!H91," ",Общая!I91," 
", Общая!K91," ",Общая!L91)</f>
        <v>Котельницкий Александр Николаевич 
Руководитель монтажно-сервисной службы 5 л</v>
      </c>
      <c r="E104" s="18" t="str">
        <f>Общая!M91</f>
        <v>очередная</v>
      </c>
      <c r="F104" s="18" t="str">
        <f>Общая!R91</f>
        <v>V до и выше 1000 В</v>
      </c>
      <c r="G104" s="18" t="str">
        <f>Общая!N91</f>
        <v>административно-технический персонал</v>
      </c>
      <c r="H104" s="49" t="str">
        <f>Общая!S91</f>
        <v>ПТЭЭПЭЭ</v>
      </c>
      <c r="I104" s="19">
        <f>Общая!V91</f>
        <v>0.54166666666666696</v>
      </c>
    </row>
    <row r="105" spans="2:9" s="11" customFormat="1" ht="80.099999999999994" customHeight="1" x14ac:dyDescent="0.25">
      <c r="B105" s="10">
        <f>Общая!B92</f>
        <v>89</v>
      </c>
      <c r="C105" s="16" t="str">
        <f>Общая!E92</f>
        <v>АО «ВИКор»</v>
      </c>
      <c r="D105" s="17" t="str">
        <f>CONCATENATE(Общая!G92," ",Общая!H92," ",Общая!I92," 
", Общая!K92," ",Общая!L92)</f>
        <v>Бусоргин Глеб Павлович 
Старший инженер 11 мес.</v>
      </c>
      <c r="E105" s="18" t="str">
        <f>Общая!M92</f>
        <v>внеочередная</v>
      </c>
      <c r="F105" s="18" t="str">
        <f>Общая!R92</f>
        <v>III гр. до 1000 В</v>
      </c>
      <c r="G105" s="18" t="str">
        <f>Общая!N92</f>
        <v>административно-технческий персонал</v>
      </c>
      <c r="H105" s="49" t="str">
        <f>Общая!S92</f>
        <v>ПТЭЭПЭЭ</v>
      </c>
      <c r="I105" s="19">
        <f>Общая!V92</f>
        <v>0.54166666666666696</v>
      </c>
    </row>
    <row r="106" spans="2:9" s="11" customFormat="1" ht="80.099999999999994" customHeight="1" x14ac:dyDescent="0.25">
      <c r="B106" s="10">
        <f>Общая!B93</f>
        <v>90</v>
      </c>
      <c r="C106" s="16" t="str">
        <f>Общая!E93</f>
        <v>АО «ВИКор»</v>
      </c>
      <c r="D106" s="17" t="str">
        <f>CONCATENATE(Общая!G93," ",Общая!H93," ",Общая!I93," 
", Общая!K93," ",Общая!L93)</f>
        <v>Басиев Игорь Викторович 
Инженер-энергетик 6 мес.</v>
      </c>
      <c r="E106" s="18" t="str">
        <f>Общая!M93</f>
        <v>внеочередная</v>
      </c>
      <c r="F106" s="18" t="str">
        <f>Общая!R93</f>
        <v>III гр. до 1000 В</v>
      </c>
      <c r="G106" s="18" t="str">
        <f>Общая!N93</f>
        <v>административно-технческий персонал</v>
      </c>
      <c r="H106" s="49" t="str">
        <f>Общая!S93</f>
        <v>ПТЭЭПЭЭ</v>
      </c>
      <c r="I106" s="19">
        <f>Общая!V93</f>
        <v>0.54166666666666696</v>
      </c>
    </row>
    <row r="107" spans="2:9" s="11" customFormat="1" ht="80.099999999999994" customHeight="1" x14ac:dyDescent="0.25">
      <c r="B107" s="10">
        <f>Общая!B94</f>
        <v>91</v>
      </c>
      <c r="C107" s="16" t="str">
        <f>Общая!E94</f>
        <v>АО «ВИКор»</v>
      </c>
      <c r="D107" s="17" t="str">
        <f>CONCATENATE(Общая!G94," ",Общая!H94," ",Общая!I94," 
", Общая!K94," ",Общая!L94)</f>
        <v>Чудаев Александр Павлович 
Старший техник 8 мес.</v>
      </c>
      <c r="E107" s="18" t="str">
        <f>Общая!M94</f>
        <v>внеочередная</v>
      </c>
      <c r="F107" s="18" t="str">
        <f>Общая!R94</f>
        <v>III гр. до 1000 В</v>
      </c>
      <c r="G107" s="18" t="str">
        <f>Общая!N94</f>
        <v>административно-технческий персонал</v>
      </c>
      <c r="H107" s="49" t="str">
        <f>Общая!S94</f>
        <v>ПТЭЭПЭЭ</v>
      </c>
      <c r="I107" s="19">
        <f>Общая!V94</f>
        <v>0.54166666666666696</v>
      </c>
    </row>
    <row r="108" spans="2:9" s="11" customFormat="1" ht="80.099999999999994" customHeight="1" x14ac:dyDescent="0.25">
      <c r="B108" s="10">
        <f>Общая!B95</f>
        <v>92</v>
      </c>
      <c r="C108" s="16" t="str">
        <f>Общая!E95</f>
        <v xml:space="preserve">АО «ЗилСтройМаш» </v>
      </c>
      <c r="D108" s="17" t="str">
        <f>CONCATENATE(Общая!G95," ",Общая!H95," ",Общая!I95," 
", Общая!K95," ",Общая!L95)</f>
        <v>Шевалье  Николай  Эдуардович 
Главный инженер 5 лет</v>
      </c>
      <c r="E108" s="18" t="str">
        <f>Общая!M95</f>
        <v>первичная</v>
      </c>
      <c r="F108" s="18" t="str">
        <f>Общая!R95</f>
        <v>II  до 1000В</v>
      </c>
      <c r="G108" s="18" t="str">
        <f>Общая!N95</f>
        <v>административно-технический персонал</v>
      </c>
      <c r="H108" s="49" t="str">
        <f>Общая!S95</f>
        <v>ПТЭЭПЭЭ</v>
      </c>
      <c r="I108" s="19">
        <f>Общая!V95</f>
        <v>0.54166666666666696</v>
      </c>
    </row>
    <row r="109" spans="2:9" s="11" customFormat="1" ht="80.099999999999994" customHeight="1" x14ac:dyDescent="0.25">
      <c r="B109" s="10">
        <f>Общая!B96</f>
        <v>93</v>
      </c>
      <c r="C109" s="16" t="str">
        <f>Общая!E96</f>
        <v xml:space="preserve">АО «ЗилСтройМаш» </v>
      </c>
      <c r="D109" s="17" t="str">
        <f>CONCATENATE(Общая!G96," ",Общая!H96," ",Общая!I96," 
", Общая!K96," ",Общая!L96)</f>
        <v>Дедюрин  Василий  Валериевич 
Электромонтер 11 лет</v>
      </c>
      <c r="E109" s="18" t="str">
        <f>Общая!M96</f>
        <v>первичная</v>
      </c>
      <c r="F109" s="18" t="str">
        <f>Общая!R96</f>
        <v>II  до 1000В</v>
      </c>
      <c r="G109" s="18" t="str">
        <f>Общая!N96</f>
        <v>оперативно-ремонтный персонал</v>
      </c>
      <c r="H109" s="49" t="str">
        <f>Общая!S96</f>
        <v>ПТЭЭПЭЭ</v>
      </c>
      <c r="I109" s="19">
        <f>Общая!V96</f>
        <v>0.54166666666666696</v>
      </c>
    </row>
    <row r="110" spans="2:9" s="11" customFormat="1" ht="80.099999999999994" customHeight="1" x14ac:dyDescent="0.25">
      <c r="B110" s="10">
        <f>Общая!B97</f>
        <v>94</v>
      </c>
      <c r="C110" s="16" t="str">
        <f>Общая!E97</f>
        <v>Завод ЖБК» – филиал       АО «Элеваторспецстрой»</v>
      </c>
      <c r="D110" s="17" t="str">
        <f>CONCATENATE(Общая!G97," ",Общая!H97," ",Общая!I97," 
", Общая!K97," ",Общая!L97)</f>
        <v>Захарчук  Роман  Васильевич 
Заместитель начальника производства 3 года</v>
      </c>
      <c r="E110" s="18" t="str">
        <f>Общая!M97</f>
        <v>первичная</v>
      </c>
      <c r="F110" s="18" t="str">
        <f>Общая!R97</f>
        <v>II до 1000 В</v>
      </c>
      <c r="G110" s="18" t="str">
        <f>Общая!N97</f>
        <v>административно-технический персонал</v>
      </c>
      <c r="H110" s="49" t="str">
        <f>Общая!S97</f>
        <v>ПТЭЭПЭЭ</v>
      </c>
      <c r="I110" s="19">
        <f>Общая!V97</f>
        <v>0.54166666666666696</v>
      </c>
    </row>
    <row r="111" spans="2:9" s="11" customFormat="1" ht="80.099999999999994" customHeight="1" x14ac:dyDescent="0.25">
      <c r="B111" s="10">
        <f>Общая!B98</f>
        <v>95</v>
      </c>
      <c r="C111" s="16" t="str">
        <f>Общая!E98</f>
        <v>Завод ЖБК» – филиал       АО «Элеваторспецстрой»</v>
      </c>
      <c r="D111" s="17" t="str">
        <f>CONCATENATE(Общая!G98," ",Общая!H98," ",Общая!I98," 
", Общая!K98," ",Общая!L98)</f>
        <v>Корнев Павел Геннадьевич 
Начальник производства 9  лет</v>
      </c>
      <c r="E111" s="18" t="str">
        <f>Общая!M98</f>
        <v>первичная</v>
      </c>
      <c r="F111" s="18" t="str">
        <f>Общая!R98</f>
        <v>II до 1000 В</v>
      </c>
      <c r="G111" s="18" t="str">
        <f>Общая!N98</f>
        <v>административно-технический персонал</v>
      </c>
      <c r="H111" s="49" t="str">
        <f>Общая!S98</f>
        <v>ПТЭЭПЭЭ</v>
      </c>
      <c r="I111" s="19">
        <f>Общая!V98</f>
        <v>0.54166666666666696</v>
      </c>
    </row>
    <row r="112" spans="2:9" s="11" customFormat="1" ht="80.099999999999994" customHeight="1" x14ac:dyDescent="0.25">
      <c r="B112" s="10">
        <f>Общая!B99</f>
        <v>96</v>
      </c>
      <c r="C112" s="16" t="str">
        <f>Общая!E99</f>
        <v>Завод ЖБК» – филиал       АО «Элеваторспецстрой»</v>
      </c>
      <c r="D112" s="17" t="str">
        <f>CONCATENATE(Общая!G99," ",Общая!H99," ",Общая!I99," 
", Общая!K99," ",Общая!L99)</f>
        <v>Хисматов  Рустам Анифович 
Начальник транспортно-сырьевого цеха 8 лет</v>
      </c>
      <c r="E112" s="18" t="str">
        <f>Общая!M99</f>
        <v>первичная</v>
      </c>
      <c r="F112" s="18" t="str">
        <f>Общая!R99</f>
        <v>II до 1000 В</v>
      </c>
      <c r="G112" s="18" t="str">
        <f>Общая!N99</f>
        <v>административно-технический персонал</v>
      </c>
      <c r="H112" s="49" t="str">
        <f>Общая!S99</f>
        <v>ПТЭЭПЭЭ</v>
      </c>
      <c r="I112" s="19">
        <f>Общая!V99</f>
        <v>0.54166666666666696</v>
      </c>
    </row>
    <row r="113" spans="2:9" s="11" customFormat="1" ht="80.099999999999994" customHeight="1" x14ac:dyDescent="0.25">
      <c r="B113" s="10">
        <f>Общая!B100</f>
        <v>97</v>
      </c>
      <c r="C113" s="16" t="str">
        <f>Общая!E100</f>
        <v>МАУ "Управление по ремонту и обслуживанпию объектов социальной сферы городского округа Мытищи"</v>
      </c>
      <c r="D113" s="17" t="str">
        <f>CONCATENATE(Общая!G100," ",Общая!H100," ",Общая!I100," 
", Общая!K100," ",Общая!L100)</f>
        <v>Мандриков Виктор Иванович 
Главный инженер 20 лет</v>
      </c>
      <c r="E113" s="18" t="str">
        <f>Общая!M100</f>
        <v>очередная</v>
      </c>
      <c r="F113" s="18" t="str">
        <f>Общая!R100</f>
        <v>IV до 1000 В</v>
      </c>
      <c r="G113" s="18" t="str">
        <f>Общая!N100</f>
        <v>административно-технический персонал</v>
      </c>
      <c r="H113" s="49" t="str">
        <f>Общая!S100</f>
        <v>ПТЭЭПЭЭ</v>
      </c>
      <c r="I113" s="19">
        <f>Общая!V100</f>
        <v>0.5625</v>
      </c>
    </row>
    <row r="114" spans="2:9" s="11" customFormat="1" ht="80.099999999999994" customHeight="1" x14ac:dyDescent="0.25">
      <c r="B114" s="10">
        <f>Общая!B101</f>
        <v>98</v>
      </c>
      <c r="C114" s="16" t="str">
        <f>Общая!E101</f>
        <v>МАУ "Управление по ремонту и обслуживанпию объектов социальной сферы городского округа Мытищи"</v>
      </c>
      <c r="D114" s="17" t="str">
        <f>CONCATENATE(Общая!G101," ",Общая!H101," ",Общая!I101," 
", Общая!K101," ",Общая!L101)</f>
        <v>Журавлёв  Дмитрий Геннадьевич 
Начальник 
транспортного отдела 13 лет</v>
      </c>
      <c r="E114" s="18" t="str">
        <f>Общая!M101</f>
        <v>очередная</v>
      </c>
      <c r="F114" s="18" t="str">
        <f>Общая!R101</f>
        <v>IV до 1000 В</v>
      </c>
      <c r="G114" s="18" t="str">
        <f>Общая!N101</f>
        <v>административно-технический персонал</v>
      </c>
      <c r="H114" s="49" t="str">
        <f>Общая!S101</f>
        <v>ПТЭЭПЭЭ</v>
      </c>
      <c r="I114" s="19">
        <f>Общая!V101</f>
        <v>0.5625</v>
      </c>
    </row>
    <row r="115" spans="2:9" s="11" customFormat="1" ht="80.099999999999994" customHeight="1" x14ac:dyDescent="0.25">
      <c r="B115" s="10">
        <f>Общая!B102</f>
        <v>99</v>
      </c>
      <c r="C115" s="16" t="str">
        <f>Общая!E102</f>
        <v>МАДОУ детский сад № 63 «Лучик» комбинированного вида ГОЩ</v>
      </c>
      <c r="D115" s="17" t="str">
        <f>CONCATENATE(Общая!G102," ",Общая!H102," ",Общая!I102," 
", Общая!K102," ",Общая!L102)</f>
        <v>Филатов Евгений Анатольевич 
Заместитель заведующего по безопасности 8 лет</v>
      </c>
      <c r="E115" s="18" t="str">
        <f>Общая!M102</f>
        <v>первичная</v>
      </c>
      <c r="F115" s="18" t="str">
        <f>Общая!R102</f>
        <v>II гр. до 1000 В</v>
      </c>
      <c r="G115" s="18" t="str">
        <f>Общая!N102</f>
        <v>административно-технческий персонал</v>
      </c>
      <c r="H115" s="49" t="str">
        <f>Общая!S102</f>
        <v>ПТЭЭПЭЭ</v>
      </c>
      <c r="I115" s="19">
        <f>Общая!V102</f>
        <v>0.5625</v>
      </c>
    </row>
    <row r="116" spans="2:9" s="11" customFormat="1" ht="80.099999999999994" customHeight="1" x14ac:dyDescent="0.25">
      <c r="B116" s="10">
        <f>Общая!B103</f>
        <v>100</v>
      </c>
      <c r="C116" s="16" t="str">
        <f>Общая!E103</f>
        <v>ГКУ МО "ДСРПИИ"</v>
      </c>
      <c r="D116" s="17" t="str">
        <f>CONCATENATE(Общая!G103," ",Общая!H103," ",Общая!I103," 
", Общая!K103," ",Общая!L103)</f>
        <v>Сонин Игорь Александрович 
Главный аналитик 4 года</v>
      </c>
      <c r="E116" s="18" t="str">
        <f>Общая!M103</f>
        <v>первичная</v>
      </c>
      <c r="F116" s="18" t="str">
        <f>Общая!R103</f>
        <v>III гр. до 1000В</v>
      </c>
      <c r="G116" s="18" t="str">
        <f>Общая!N103</f>
        <v>административно-технческий персонал</v>
      </c>
      <c r="H116" s="49" t="str">
        <f>Общая!S103</f>
        <v>ПТЭЭПЭЭ</v>
      </c>
      <c r="I116" s="19">
        <f>Общая!V103</f>
        <v>0.5625</v>
      </c>
    </row>
    <row r="117" spans="2:9" s="11" customFormat="1" ht="80.099999999999994" customHeight="1" x14ac:dyDescent="0.25">
      <c r="B117" s="10">
        <f>Общая!B104</f>
        <v>101</v>
      </c>
      <c r="C117" s="16" t="str">
        <f>Общая!E104</f>
        <v>ООО "УК Жилище"</v>
      </c>
      <c r="D117" s="17" t="str">
        <f>CONCATENATE(Общая!G104," ",Общая!H104," ",Общая!I104," 
", Общая!K104," ",Общая!L104)</f>
        <v>Климова  Лариса Александровна 
старший мастер 12</v>
      </c>
      <c r="E117" s="18" t="str">
        <f>Общая!M104</f>
        <v>первичная</v>
      </c>
      <c r="F117" s="18" t="str">
        <f>Общая!R104</f>
        <v>II до 1000 В</v>
      </c>
      <c r="G117" s="18" t="str">
        <f>Общая!N104</f>
        <v>административно-технический персонал</v>
      </c>
      <c r="H117" s="49" t="str">
        <f>Общая!S104</f>
        <v>ПТЭЭПЭЭ</v>
      </c>
      <c r="I117" s="19">
        <f>Общая!V104</f>
        <v>0.5625</v>
      </c>
    </row>
    <row r="118" spans="2:9" s="11" customFormat="1" ht="80.099999999999994" customHeight="1" x14ac:dyDescent="0.25">
      <c r="B118" s="10">
        <f>Общая!B105</f>
        <v>102</v>
      </c>
      <c r="C118" s="16" t="str">
        <f>Общая!E105</f>
        <v>ООО "Ацис Технология"</v>
      </c>
      <c r="D118" s="17" t="str">
        <f>CONCATENATE(Общая!G105," ",Общая!H105," ",Общая!I105," 
", Общая!K105," ",Общая!L105)</f>
        <v>Алексанкин Андрей Вячеславич 
Руководитель направления сервиса и управления активами 1 год 7 мес.</v>
      </c>
      <c r="E118" s="18" t="str">
        <f>Общая!M105</f>
        <v>внеочередная</v>
      </c>
      <c r="F118" s="18" t="str">
        <f>Общая!R105</f>
        <v>IV до 1000 В</v>
      </c>
      <c r="G118" s="18" t="str">
        <f>Общая!N105</f>
        <v>административно-технический персонал</v>
      </c>
      <c r="H118" s="49" t="str">
        <f>Общая!S105</f>
        <v>ПТЭЭПЭЭ</v>
      </c>
      <c r="I118" s="19">
        <f>Общая!V105</f>
        <v>0.5625</v>
      </c>
    </row>
    <row r="119" spans="2:9" s="11" customFormat="1" ht="80.099999999999994" customHeight="1" x14ac:dyDescent="0.25">
      <c r="B119" s="10">
        <f>Общая!B106</f>
        <v>103</v>
      </c>
      <c r="C119" s="16" t="str">
        <f>Общая!E106</f>
        <v>ООО "Ацис Технология"</v>
      </c>
      <c r="D119" s="17" t="str">
        <f>CONCATENATE(Общая!G106," ",Общая!H106," ",Общая!I106," 
", Общая!K106," ",Общая!L106)</f>
        <v>Родионов Дмитрий Николаевич 
Руководитель сервисного отдела 2 года 1 мес.</v>
      </c>
      <c r="E119" s="18" t="str">
        <f>Общая!M106</f>
        <v>первичная</v>
      </c>
      <c r="F119" s="18" t="str">
        <f>Общая!R106</f>
        <v>II до 1000 В</v>
      </c>
      <c r="G119" s="18" t="str">
        <f>Общая!N106</f>
        <v>административно-технический персонал</v>
      </c>
      <c r="H119" s="49" t="str">
        <f>Общая!S106</f>
        <v>ПТЭЭПЭЭ</v>
      </c>
      <c r="I119" s="19">
        <f>Общая!V106</f>
        <v>0.5625</v>
      </c>
    </row>
    <row r="120" spans="2:9" s="11" customFormat="1" ht="80.099999999999994" customHeight="1" x14ac:dyDescent="0.25">
      <c r="B120" s="10">
        <f>Общая!B107</f>
        <v>104</v>
      </c>
      <c r="C120" s="16" t="str">
        <f>Общая!E107</f>
        <v>ООО "Ацис Технология"</v>
      </c>
      <c r="D120" s="17" t="str">
        <f>CONCATENATE(Общая!G107," ",Общая!H107," ",Общая!I107," 
", Общая!K107," ",Общая!L107)</f>
        <v>Косатенко Роман Игоревич 
Руководитель отдела "Технология и оборудование АЗС" 5 лет 3 мес.</v>
      </c>
      <c r="E120" s="18" t="str">
        <f>Общая!M107</f>
        <v>первичная</v>
      </c>
      <c r="F120" s="18" t="str">
        <f>Общая!R107</f>
        <v>II до 1000 В</v>
      </c>
      <c r="G120" s="18" t="str">
        <f>Общая!N107</f>
        <v>административно-технический персонал</v>
      </c>
      <c r="H120" s="49" t="str">
        <f>Общая!S107</f>
        <v>ПТЭЭПЭЭ</v>
      </c>
      <c r="I120" s="19">
        <f>Общая!V107</f>
        <v>0.5625</v>
      </c>
    </row>
    <row r="121" spans="2:9" s="11" customFormat="1" ht="80.099999999999994" customHeight="1" x14ac:dyDescent="0.25">
      <c r="B121" s="10">
        <f>Общая!B108</f>
        <v>105</v>
      </c>
      <c r="C121" s="16" t="str">
        <f>Общая!E108</f>
        <v>ООО "Ацис Технология"</v>
      </c>
      <c r="D121" s="17" t="str">
        <f>CONCATENATE(Общая!G108," ",Общая!H108," ",Общая!I108," 
", Общая!K108," ",Общая!L108)</f>
        <v>Силаев Константин Александрович 
Заместитель руководителя сервисного отдела 0 лет 4 мес.</v>
      </c>
      <c r="E121" s="18" t="str">
        <f>Общая!M108</f>
        <v>первичная</v>
      </c>
      <c r="F121" s="18" t="str">
        <f>Общая!R108</f>
        <v>II до 1000 В</v>
      </c>
      <c r="G121" s="18" t="str">
        <f>Общая!N108</f>
        <v>административно-технический персонал</v>
      </c>
      <c r="H121" s="49" t="str">
        <f>Общая!S108</f>
        <v>ПТЭЭПЭЭ</v>
      </c>
      <c r="I121" s="19">
        <f>Общая!V108</f>
        <v>0.5625</v>
      </c>
    </row>
    <row r="122" spans="2:9" s="11" customFormat="1" ht="80.099999999999994" customHeight="1" x14ac:dyDescent="0.25">
      <c r="B122" s="10">
        <f>Общая!B109</f>
        <v>106</v>
      </c>
      <c r="C122" s="16" t="str">
        <f>Общая!E109</f>
        <v>ООО "Ацис Технология"</v>
      </c>
      <c r="D122" s="17" t="str">
        <f>CONCATENATE(Общая!G109," ",Общая!H109," ",Общая!I109," 
", Общая!K109," ",Общая!L109)</f>
        <v>Радаев Иван Александрович 
Менеджер проекта 5 лет 3 мес.</v>
      </c>
      <c r="E122" s="18" t="str">
        <f>Общая!M109</f>
        <v>первичная</v>
      </c>
      <c r="F122" s="18" t="str">
        <f>Общая!R109</f>
        <v>II до 1000 В</v>
      </c>
      <c r="G122" s="18" t="str">
        <f>Общая!N109</f>
        <v>административно-технический персонал</v>
      </c>
      <c r="H122" s="49" t="str">
        <f>Общая!S109</f>
        <v>ПТЭЭПЭЭ</v>
      </c>
      <c r="I122" s="19">
        <f>Общая!V109</f>
        <v>0.5625</v>
      </c>
    </row>
    <row r="123" spans="2:9" s="11" customFormat="1" ht="80.099999999999994" customHeight="1" x14ac:dyDescent="0.25">
      <c r="B123" s="10">
        <f>Общая!B110</f>
        <v>107</v>
      </c>
      <c r="C123" s="16" t="str">
        <f>Общая!E110</f>
        <v>АО "ТД Экспокабель"</v>
      </c>
      <c r="D123" s="17" t="str">
        <f>CONCATENATE(Общая!G110," ",Общая!H110," ",Общая!I110," 
", Общая!K110," ",Общая!L110)</f>
        <v>Тишаков Александр Николаевич 
Специалист по охране труда 1,5 месяца</v>
      </c>
      <c r="E123" s="18" t="str">
        <f>Общая!M110</f>
        <v>первичная</v>
      </c>
      <c r="F123" s="18" t="str">
        <f>Общая!R110</f>
        <v>IV, до 1000</v>
      </c>
      <c r="G123" s="18" t="str">
        <f>Общая!N110</f>
        <v>специалист по охране труда контролирующий электроустановки</v>
      </c>
      <c r="H123" s="49" t="str">
        <f>Общая!S110</f>
        <v>ПТЭЭПЭЭ</v>
      </c>
      <c r="I123" s="19">
        <f>Общая!V110</f>
        <v>0.5625</v>
      </c>
    </row>
    <row r="124" spans="2:9" s="11" customFormat="1" ht="80.099999999999994" customHeight="1" x14ac:dyDescent="0.25">
      <c r="B124" s="10">
        <f>Общая!B111</f>
        <v>108</v>
      </c>
      <c r="C124" s="16" t="str">
        <f>Общая!E111</f>
        <v>ОАО "Дом быта"</v>
      </c>
      <c r="D124" s="17" t="str">
        <f>CONCATENATE(Общая!G111," ",Общая!H111," ",Общая!I111," 
", Общая!K111," ",Общая!L111)</f>
        <v>Александров Алексей Геннадьевич 
Главный инженер 12</v>
      </c>
      <c r="E124" s="18" t="str">
        <f>Общая!M111</f>
        <v>очередная</v>
      </c>
      <c r="F124" s="18" t="str">
        <f>Общая!R111</f>
        <v>IV, до 1000</v>
      </c>
      <c r="G124" s="18" t="str">
        <f>Общая!N111</f>
        <v>Административно-технический</v>
      </c>
      <c r="H124" s="49" t="str">
        <f>Общая!S111</f>
        <v>ПТЭЭПЭЭ</v>
      </c>
      <c r="I124" s="19">
        <f>Общая!V111</f>
        <v>0.5625</v>
      </c>
    </row>
    <row r="125" spans="2:9" s="11" customFormat="1" ht="80.099999999999994" customHeight="1" x14ac:dyDescent="0.25">
      <c r="B125" s="10">
        <f>Общая!B112</f>
        <v>109</v>
      </c>
      <c r="C125" s="16" t="str">
        <f>Общая!E112</f>
        <v>МУП "ЭЦУ"</v>
      </c>
      <c r="D125" s="17" t="str">
        <f>CONCATENATE(Общая!G112," ",Общая!H112," ",Общая!I112," 
", Общая!K112," ",Общая!L112)</f>
        <v>Веркина Лилия  Александровна 
мастер котельной 3 года                 7 месяцев</v>
      </c>
      <c r="E125" s="18" t="str">
        <f>Общая!M112</f>
        <v>очередная</v>
      </c>
      <c r="F125" s="18">
        <f>Общая!R112</f>
        <v>0</v>
      </c>
      <c r="G125" s="18" t="str">
        <f>Общая!N112</f>
        <v>специалист</v>
      </c>
      <c r="H125" s="49" t="str">
        <f>Общая!S112</f>
        <v>ПТЭТЭ</v>
      </c>
      <c r="I125" s="19">
        <f>Общая!V112</f>
        <v>0.5625</v>
      </c>
    </row>
    <row r="126" spans="2:9" s="11" customFormat="1" ht="80.099999999999994" customHeight="1" x14ac:dyDescent="0.25">
      <c r="B126" s="10">
        <f>Общая!B113</f>
        <v>110</v>
      </c>
      <c r="C126" s="16" t="str">
        <f>Общая!E113</f>
        <v xml:space="preserve">ООО «ПСК СТАНДАРТ» </v>
      </c>
      <c r="D126" s="17" t="str">
        <f>CONCATENATE(Общая!G113," ",Общая!H113," ",Общая!I113," 
", Общая!K113," ",Общая!L113)</f>
        <v>Мазов  Сергей  Александрович 
Главный энергетик 5 лет</v>
      </c>
      <c r="E126" s="18" t="str">
        <f>Общая!M113</f>
        <v>очередная</v>
      </c>
      <c r="F126" s="18" t="str">
        <f>Общая!R113</f>
        <v>III до и выше 1000В</v>
      </c>
      <c r="G126" s="18" t="str">
        <f>Общая!N113</f>
        <v>административно-технический персонал</v>
      </c>
      <c r="H126" s="49" t="str">
        <f>Общая!S113</f>
        <v>ПТЭЭПЭЭ</v>
      </c>
      <c r="I126" s="19">
        <f>Общая!V113</f>
        <v>0.5625</v>
      </c>
    </row>
    <row r="127" spans="2:9" s="11" customFormat="1" ht="80.099999999999994" customHeight="1" x14ac:dyDescent="0.25">
      <c r="B127" s="10">
        <f>Общая!B114</f>
        <v>111</v>
      </c>
      <c r="C127" s="16" t="str">
        <f>Общая!E114</f>
        <v>НП "ФРНФ"</v>
      </c>
      <c r="D127" s="17" t="str">
        <f>CONCATENATE(Общая!G114," ",Общая!H114," ",Общая!I114," 
", Общая!K114," ",Общая!L114)</f>
        <v>Бляблин Владимиор Михайлович 
 инженер-энергетик 17 лет</v>
      </c>
      <c r="E127" s="18" t="str">
        <f>Общая!M114</f>
        <v>первичнаая</v>
      </c>
      <c r="F127" s="18">
        <f>Общая!R114</f>
        <v>0</v>
      </c>
      <c r="G127" s="18" t="str">
        <f>Общая!N114</f>
        <v>специалист</v>
      </c>
      <c r="H127" s="49" t="str">
        <f>Общая!S114</f>
        <v>ПТЭТЭ</v>
      </c>
      <c r="I127" s="19">
        <f>Общая!V114</f>
        <v>0.5625</v>
      </c>
    </row>
    <row r="128" spans="2:9" s="11" customFormat="1" ht="80.099999999999994" customHeight="1" x14ac:dyDescent="0.25">
      <c r="B128" s="10">
        <f>Общая!B115</f>
        <v>112</v>
      </c>
      <c r="C128" s="16" t="str">
        <f>Общая!E115</f>
        <v>ООО "Техцентр Измайлово-Премиум"</v>
      </c>
      <c r="D128" s="17" t="str">
        <f>CONCATENATE(Общая!G115," ",Общая!H115," ",Общая!I115," 
", Общая!K115," ",Общая!L115)</f>
        <v>Ивлев  Александр  Александрович 
Электрик-диагност  до года</v>
      </c>
      <c r="E128" s="18" t="str">
        <f>Общая!M115</f>
        <v>первичная</v>
      </c>
      <c r="F128" s="18" t="str">
        <f>Общая!R115</f>
        <v xml:space="preserve">II </v>
      </c>
      <c r="G128" s="18" t="str">
        <f>Общая!N115</f>
        <v xml:space="preserve">оперативно-ремонтный персонал </v>
      </c>
      <c r="H128" s="49" t="str">
        <f>Общая!S115</f>
        <v>ПТЭЭПЭЭ</v>
      </c>
      <c r="I128" s="19">
        <f>Общая!V115</f>
        <v>0.5625</v>
      </c>
    </row>
    <row r="129" spans="2:9" s="11" customFormat="1" ht="80.099999999999994" customHeight="1" x14ac:dyDescent="0.25">
      <c r="B129" s="10">
        <f>Общая!B116</f>
        <v>113</v>
      </c>
      <c r="C129" s="16" t="str">
        <f>Общая!E116</f>
        <v>ООО "Техцентр Измайлово-Премиум"</v>
      </c>
      <c r="D129" s="17" t="str">
        <f>CONCATENATE(Общая!G116," ",Общая!H116," ",Общая!I116," 
", Общая!K116," ",Общая!L116)</f>
        <v>Терехов  Александр  Борисович 
Электрик-диагност  до года</v>
      </c>
      <c r="E129" s="18" t="str">
        <f>Общая!M116</f>
        <v>первичная</v>
      </c>
      <c r="F129" s="18" t="str">
        <f>Общая!R116</f>
        <v xml:space="preserve">II </v>
      </c>
      <c r="G129" s="18" t="str">
        <f>Общая!N116</f>
        <v xml:space="preserve">оперативно-ремонтный персонал </v>
      </c>
      <c r="H129" s="49" t="str">
        <f>Общая!S116</f>
        <v>ПТЭЭПЭЭ</v>
      </c>
      <c r="I129" s="19">
        <f>Общая!V116</f>
        <v>0.58333333333333304</v>
      </c>
    </row>
    <row r="130" spans="2:9" s="11" customFormat="1" ht="80.099999999999994" customHeight="1" x14ac:dyDescent="0.25">
      <c r="B130" s="10">
        <f>Общая!B117</f>
        <v>114</v>
      </c>
      <c r="C130" s="16" t="str">
        <f>Общая!E117</f>
        <v>Индивидуальный предприниматель Кадырова Олеся Александровна</v>
      </c>
      <c r="D130" s="17" t="str">
        <f>CONCATENATE(Общая!G117," ",Общая!H117," ",Общая!I117," 
", Общая!K117," ",Общая!L117)</f>
        <v>Валитова Рината Тахировна 
Управляющий салоном 1 год</v>
      </c>
      <c r="E130" s="18" t="str">
        <f>Общая!M117</f>
        <v>Внеочередная</v>
      </c>
      <c r="F130" s="18" t="str">
        <f>Общая!R117</f>
        <v>III группа до 1000В</v>
      </c>
      <c r="G130" s="18" t="str">
        <f>Общая!N117</f>
        <v>административно-технический персонал</v>
      </c>
      <c r="H130" s="49" t="str">
        <f>Общая!S117</f>
        <v>ПТЭЭПЭЭ</v>
      </c>
      <c r="I130" s="19">
        <f>Общая!V117</f>
        <v>0.58333333333333304</v>
      </c>
    </row>
    <row r="131" spans="2:9" s="11" customFormat="1" ht="80.099999999999994" customHeight="1" x14ac:dyDescent="0.25">
      <c r="B131" s="10">
        <f>Общая!B118</f>
        <v>115</v>
      </c>
      <c r="C131" s="16" t="str">
        <f>Общая!E118</f>
        <v>ООО "ВЕМИНА АВИАПРЕСТИЖ"</v>
      </c>
      <c r="D131" s="17" t="str">
        <f>CONCATENATE(Общая!G118," ",Общая!H118," ",Общая!I118," 
", Общая!K118," ",Общая!L118)</f>
        <v xml:space="preserve">Долженко  Александр  Сергеевич 
Электрик участка 2 года </v>
      </c>
      <c r="E131" s="18" t="str">
        <f>Общая!M118</f>
        <v xml:space="preserve">Первичная </v>
      </c>
      <c r="F131" s="18" t="str">
        <f>Общая!R118</f>
        <v>II До 1000 В</v>
      </c>
      <c r="G131" s="18" t="str">
        <f>Общая!N118</f>
        <v>оперативно-ремонтный персонал</v>
      </c>
      <c r="H131" s="49" t="str">
        <f>Общая!S118</f>
        <v>ПТЭЭПЭЭ</v>
      </c>
      <c r="I131" s="19">
        <f>Общая!V118</f>
        <v>0.58333333333333304</v>
      </c>
    </row>
    <row r="132" spans="2:9" s="11" customFormat="1" ht="80.099999999999994" customHeight="1" x14ac:dyDescent="0.25">
      <c r="B132" s="10" t="e">
        <f>Общая!#REF!</f>
        <v>#REF!</v>
      </c>
      <c r="C132" s="16" t="e">
        <f>Общая!#REF!</f>
        <v>#REF!</v>
      </c>
      <c r="D132" s="17" t="e">
        <f>CONCATENATE(Общая!#REF!," ",Общая!#REF!," ",Общая!#REF!," 
", Общая!#REF!," ",Общая!#REF!)</f>
        <v>#REF!</v>
      </c>
      <c r="E132" s="18" t="e">
        <f>Общая!#REF!</f>
        <v>#REF!</v>
      </c>
      <c r="F132" s="18" t="e">
        <f>Общая!#REF!</f>
        <v>#REF!</v>
      </c>
      <c r="G132" s="18" t="e">
        <f>Общая!#REF!</f>
        <v>#REF!</v>
      </c>
      <c r="H132" s="49" t="e">
        <f>Общая!#REF!</f>
        <v>#REF!</v>
      </c>
      <c r="I132" s="19" t="e">
        <f>Общая!#REF!</f>
        <v>#REF!</v>
      </c>
    </row>
    <row r="133" spans="2:9" s="11" customFormat="1" ht="80.099999999999994" customHeight="1" x14ac:dyDescent="0.25">
      <c r="B133" s="10">
        <f>Общая!B119</f>
        <v>116</v>
      </c>
      <c r="C133" s="16" t="str">
        <f>Общая!E119</f>
        <v>АО "РУСКАН"</v>
      </c>
      <c r="D133" s="17" t="str">
        <f>CONCATENATE(Общая!G119," ",Общая!H119," ",Общая!I119," 
", Общая!K119," ",Общая!L119)</f>
        <v>Ефремов Виктор Валентинович 
Главный энергетик 4 года</v>
      </c>
      <c r="E133" s="18" t="str">
        <f>Общая!M119</f>
        <v>внеочередная</v>
      </c>
      <c r="F133" s="18" t="str">
        <f>Общая!R119</f>
        <v>V группа до и выше1000 В</v>
      </c>
      <c r="G133" s="18" t="str">
        <f>Общая!N119</f>
        <v>Административно-технический</v>
      </c>
      <c r="H133" s="49" t="str">
        <f>Общая!S119</f>
        <v>ПТЭЭПЭЭ</v>
      </c>
      <c r="I133" s="19">
        <f>Общая!V119</f>
        <v>0.58333333333333304</v>
      </c>
    </row>
    <row r="134" spans="2:9" s="11" customFormat="1" ht="80.099999999999994" customHeight="1" x14ac:dyDescent="0.25">
      <c r="B134" s="10">
        <f>Общая!B120</f>
        <v>117</v>
      </c>
      <c r="C134" s="16" t="str">
        <f>Общая!E120</f>
        <v>АО "РУСКАН"</v>
      </c>
      <c r="D134" s="17" t="str">
        <f>CONCATENATE(Общая!G120," ",Общая!H120," ",Общая!I120," 
", Общая!K120," ",Общая!L120)</f>
        <v>Касарин Сергей  Евгеньевич 
Инженер-энергетик 4 года</v>
      </c>
      <c r="E134" s="18" t="str">
        <f>Общая!M120</f>
        <v>внеочередная</v>
      </c>
      <c r="F134" s="18" t="str">
        <f>Общая!R120</f>
        <v>V группа до и выше1000 В</v>
      </c>
      <c r="G134" s="18" t="str">
        <f>Общая!N120</f>
        <v>специалист по охране труда, контролирующий электроустановки</v>
      </c>
      <c r="H134" s="49" t="str">
        <f>Общая!S120</f>
        <v>ПТЭЭПЭЭ</v>
      </c>
      <c r="I134" s="19">
        <f>Общая!V120</f>
        <v>0.58333333333333304</v>
      </c>
    </row>
    <row r="135" spans="2:9" s="11" customFormat="1" ht="80.099999999999994" customHeight="1" x14ac:dyDescent="0.25">
      <c r="B135" s="10">
        <f>Общая!B121</f>
        <v>118</v>
      </c>
      <c r="C135" s="16" t="str">
        <f>Общая!E121</f>
        <v>АО "РУСКАН"</v>
      </c>
      <c r="D135" s="17" t="str">
        <f>CONCATENATE(Общая!G121," ",Общая!H121," ",Общая!I121," 
", Общая!K121," ",Общая!L121)</f>
        <v>Мосин Александр Владимирович 
Инженер по охране труда, промышленной безопасности и экологии 14 лет</v>
      </c>
      <c r="E135" s="18" t="str">
        <f>Общая!M121</f>
        <v>внеочередная</v>
      </c>
      <c r="F135" s="18" t="str">
        <f>Общая!R121</f>
        <v xml:space="preserve">IV группа до 1000 В </v>
      </c>
      <c r="G135" s="18" t="str">
        <f>Общая!N121</f>
        <v>специалист по охране труда, контролирующий электроустановки</v>
      </c>
      <c r="H135" s="49" t="str">
        <f>Общая!S121</f>
        <v>ПТЭЭПЭЭ</v>
      </c>
      <c r="I135" s="19">
        <f>Общая!V121</f>
        <v>0.58333333333333304</v>
      </c>
    </row>
    <row r="136" spans="2:9" s="11" customFormat="1" ht="80.099999999999994" customHeight="1" x14ac:dyDescent="0.25">
      <c r="B136" s="10">
        <f>Общая!B122</f>
        <v>119</v>
      </c>
      <c r="C136" s="16" t="str">
        <f>Общая!E122</f>
        <v>АО "РУСКАН"</v>
      </c>
      <c r="D136" s="17" t="str">
        <f>CONCATENATE(Общая!G122," ",Общая!H122," ",Общая!I122," 
", Общая!K122," ",Общая!L122)</f>
        <v>Савельев Никита Владимирович 
Менеджер по охране труда, промышленной безопасности и экологии 6 лет</v>
      </c>
      <c r="E136" s="18" t="str">
        <f>Общая!M122</f>
        <v>внеочередная</v>
      </c>
      <c r="F136" s="18" t="str">
        <f>Общая!R122</f>
        <v xml:space="preserve">IV группа до 1000 В </v>
      </c>
      <c r="G136" s="18" t="str">
        <f>Общая!N122</f>
        <v>специалист по охране труда, контролирующий электроустановки</v>
      </c>
      <c r="H136" s="49" t="str">
        <f>Общая!S122</f>
        <v>ПТЭЭПЭЭ</v>
      </c>
      <c r="I136" s="19">
        <f>Общая!V122</f>
        <v>0.58333333333333304</v>
      </c>
    </row>
    <row r="137" spans="2:9" s="11" customFormat="1" ht="80.099999999999994" customHeight="1" x14ac:dyDescent="0.25">
      <c r="B137" s="10">
        <f>Общая!B123</f>
        <v>120</v>
      </c>
      <c r="C137" s="16" t="str">
        <f>Общая!E123</f>
        <v>АО "РУСКАН"</v>
      </c>
      <c r="D137" s="17" t="str">
        <f>CONCATENATE(Общая!G123," ",Общая!H123," ",Общая!I123," 
", Общая!K123," ",Общая!L123)</f>
        <v>Ширяев Дмитрий Алексеевич 
Дневной техник-энергетик 4 года</v>
      </c>
      <c r="E137" s="18" t="str">
        <f>Общая!M123</f>
        <v>внеочередная</v>
      </c>
      <c r="F137" s="18" t="str">
        <f>Общая!R123</f>
        <v>V группа до и выше1000 В</v>
      </c>
      <c r="G137" s="18" t="str">
        <f>Общая!N123</f>
        <v>Административно-технический</v>
      </c>
      <c r="H137" s="49" t="str">
        <f>Общая!S123</f>
        <v>ПТЭЭПЭЭ</v>
      </c>
      <c r="I137" s="19">
        <f>Общая!V123</f>
        <v>0.58333333333333304</v>
      </c>
    </row>
    <row r="138" spans="2:9" s="11" customFormat="1" ht="80.099999999999994" customHeight="1" x14ac:dyDescent="0.25">
      <c r="B138" s="10">
        <f>Общая!B124</f>
        <v>121</v>
      </c>
      <c r="C138" s="16" t="str">
        <f>Общая!E124</f>
        <v>ООО "Буль Медикал</v>
      </c>
      <c r="D138" s="17" t="str">
        <f>CONCATENATE(Общая!G124," ",Общая!H124," ",Общая!I124," 
", Общая!K124," ",Общая!L124)</f>
        <v>Шаталович Андрей Александрович 
заведующий складом 3 года</v>
      </c>
      <c r="E138" s="18" t="str">
        <f>Общая!M124</f>
        <v>очередная</v>
      </c>
      <c r="F138" s="18" t="str">
        <f>Общая!R124</f>
        <v>III до 1000 В</v>
      </c>
      <c r="G138" s="18" t="str">
        <f>Общая!N124</f>
        <v>административно-технический персонал</v>
      </c>
      <c r="H138" s="49" t="str">
        <f>Общая!S124</f>
        <v>ПТЭЭПЭЭ</v>
      </c>
      <c r="I138" s="19">
        <f>Общая!V124</f>
        <v>0.58333333333333304</v>
      </c>
    </row>
    <row r="139" spans="2:9" s="11" customFormat="1" ht="80.099999999999994" customHeight="1" x14ac:dyDescent="0.25">
      <c r="B139" s="10">
        <f>Общая!B125</f>
        <v>122</v>
      </c>
      <c r="C139" s="16" t="str">
        <f>Общая!E125</f>
        <v>Акционерное общество"Финансво-проектная лизинговая компания Московской области"</v>
      </c>
      <c r="D139" s="17" t="str">
        <f>CONCATENATE(Общая!G125," ",Общая!H125," ",Общая!I125," 
", Общая!K125," ",Общая!L125)</f>
        <v>Григорьев Владимир Геннадьевич 
инженер-химик 3года                  11 месяцев</v>
      </c>
      <c r="E139" s="18" t="str">
        <f>Общая!M125</f>
        <v xml:space="preserve">первичная </v>
      </c>
      <c r="F139" s="18" t="str">
        <f>Общая!R125</f>
        <v>II до 1000 В</v>
      </c>
      <c r="G139" s="18" t="str">
        <f>Общая!N125</f>
        <v>административно-технический персонал</v>
      </c>
      <c r="H139" s="49" t="str">
        <f>Общая!S125</f>
        <v>ПТЭЭПЭЭ</v>
      </c>
      <c r="I139" s="19">
        <f>Общая!V125</f>
        <v>0.58333333333333304</v>
      </c>
    </row>
    <row r="140" spans="2:9" s="11" customFormat="1" ht="80.099999999999994" customHeight="1" x14ac:dyDescent="0.25">
      <c r="B140" s="10">
        <f>Общая!B126</f>
        <v>123</v>
      </c>
      <c r="C140" s="16" t="str">
        <f>Общая!E126</f>
        <v>Акционерное общество"Финансво-проектная лизинговая компания Московской области"</v>
      </c>
      <c r="D140" s="17" t="str">
        <f>CONCATENATE(Общая!G126," ",Общая!H126," ",Общая!I126," 
", Общая!K126," ",Общая!L126)</f>
        <v>Шенцев  Александр  Анатольевич 
Заместитель главного энергетика 2,5 месяца</v>
      </c>
      <c r="E140" s="18" t="str">
        <f>Общая!M126</f>
        <v xml:space="preserve">первичная </v>
      </c>
      <c r="F140" s="18" t="str">
        <f>Общая!R126</f>
        <v>II до 1000 В</v>
      </c>
      <c r="G140" s="18" t="str">
        <f>Общая!N126</f>
        <v>административно-технический персонал</v>
      </c>
      <c r="H140" s="49" t="str">
        <f>Общая!S126</f>
        <v>ПТЭЭПЭЭ</v>
      </c>
      <c r="I140" s="19">
        <f>Общая!V126</f>
        <v>0.58333333333333304</v>
      </c>
    </row>
    <row r="141" spans="2:9" s="43" customFormat="1" ht="80.099999999999994" customHeight="1" x14ac:dyDescent="0.25">
      <c r="B141" s="10">
        <f>Общая!B127</f>
        <v>124</v>
      </c>
      <c r="C141" s="16" t="str">
        <f>Общая!E127</f>
        <v>МКОУ "ОШ № 9 для обучающихся с ОВЗ"</v>
      </c>
      <c r="D141" s="17" t="str">
        <f>CONCATENATE(Общая!G127," ",Общая!H127," ",Общая!I127," 
", Общая!K127," ",Общая!L127)</f>
        <v>Журавлев Алексей Николаевич 
учитель трудового обучения 2 года</v>
      </c>
      <c r="E141" s="18" t="str">
        <f>Общая!M127</f>
        <v>первичная</v>
      </c>
      <c r="F141" s="18">
        <f>Общая!R127</f>
        <v>0</v>
      </c>
      <c r="G141" s="18" t="str">
        <f>Общая!N127</f>
        <v>специалист</v>
      </c>
      <c r="H141" s="49" t="str">
        <f>Общая!S127</f>
        <v>ПТЭТЭ</v>
      </c>
      <c r="I141" s="19">
        <f>Общая!V127</f>
        <v>0.58333333333333304</v>
      </c>
    </row>
    <row r="142" spans="2:9" s="11" customFormat="1" ht="80.099999999999994" customHeight="1" x14ac:dyDescent="0.25">
      <c r="B142" s="10">
        <f>Общая!B128</f>
        <v>125</v>
      </c>
      <c r="C142" s="16" t="str">
        <f>Общая!E128</f>
        <v>ООО "Одинцовская кондитерская фабрика"</v>
      </c>
      <c r="D142" s="17" t="str">
        <f>CONCATENATE(Общая!G128," ",Общая!H128," ",Общая!I128," 
", Общая!K128," ",Общая!L128)</f>
        <v xml:space="preserve">Князева  Анна  Николаевна 
Ведущий инженер по охране труда 3 года </v>
      </c>
      <c r="E142" s="18" t="str">
        <f>Общая!M128</f>
        <v xml:space="preserve">Очередная </v>
      </c>
      <c r="F142" s="18" t="str">
        <f>Общая!R128</f>
        <v>IV До 1000 В</v>
      </c>
      <c r="G142" s="18" t="str">
        <f>Общая!N128</f>
        <v xml:space="preserve"> специалист по охране труда, контролирующий электроустановки </v>
      </c>
      <c r="H142" s="49" t="str">
        <f>Общая!S128</f>
        <v>ПТЭЭПЭЭ</v>
      </c>
      <c r="I142" s="19">
        <f>Общая!V128</f>
        <v>0.58333333333333304</v>
      </c>
    </row>
    <row r="143" spans="2:9" s="11" customFormat="1" ht="80.099999999999994" customHeight="1" x14ac:dyDescent="0.25">
      <c r="B143" s="10">
        <f>Общая!B129</f>
        <v>126</v>
      </c>
      <c r="C143" s="16" t="str">
        <f>Общая!E129</f>
        <v>ООО "Тейкабум"</v>
      </c>
      <c r="D143" s="17" t="str">
        <f>CONCATENATE(Общая!G129," ",Общая!H129," ",Общая!I129," 
", Общая!K129," ",Общая!L129)</f>
        <v>Джабраилов Адам Абумуслимович 
Техник 2 года</v>
      </c>
      <c r="E143" s="18" t="str">
        <f>Общая!M129</f>
        <v>очередная</v>
      </c>
      <c r="F143" s="18" t="str">
        <f>Общая!R129</f>
        <v xml:space="preserve">IV гр до 1000 В </v>
      </c>
      <c r="G143" s="18" t="str">
        <f>Общая!N129</f>
        <v>административно-технический персонал</v>
      </c>
      <c r="H143" s="49" t="str">
        <f>Общая!S129</f>
        <v>ПТЭЭПЭЭ</v>
      </c>
      <c r="I143" s="19">
        <f>Общая!V129</f>
        <v>0.58333333333333304</v>
      </c>
    </row>
    <row r="144" spans="2:9" s="11" customFormat="1" ht="80.099999999999994" customHeight="1" x14ac:dyDescent="0.25">
      <c r="B144" s="10">
        <f>Общая!B130</f>
        <v>127</v>
      </c>
      <c r="C144" s="16" t="str">
        <f>Общая!E130</f>
        <v>ООО "КсилоСвисс"</v>
      </c>
      <c r="D144" s="17" t="str">
        <f>CONCATENATE(Общая!G130," ",Общая!H130," ",Общая!I130," 
", Общая!K130," ",Общая!L130)</f>
        <v>Родин Павел Сергеевич 
Главный энергетик 5 лет 2 мес.</v>
      </c>
      <c r="E144" s="18" t="str">
        <f>Общая!M130</f>
        <v>очередная</v>
      </c>
      <c r="F144" s="18" t="str">
        <f>Общая!R130</f>
        <v>V до и выше 1000 В</v>
      </c>
      <c r="G144" s="18" t="str">
        <f>Общая!N130</f>
        <v>административно-технический персонал</v>
      </c>
      <c r="H144" s="49" t="str">
        <f>Общая!S130</f>
        <v>ПТЭЭПЭЭ</v>
      </c>
      <c r="I144" s="19">
        <f>Общая!V130</f>
        <v>0.58333333333333304</v>
      </c>
    </row>
    <row r="145" spans="2:9" s="43" customFormat="1" ht="80.099999999999994" customHeight="1" x14ac:dyDescent="0.25">
      <c r="B145" s="10">
        <f>Общая!B131</f>
        <v>128</v>
      </c>
      <c r="C145" s="16" t="str">
        <f>Общая!E131</f>
        <v>ООО "КсилоСвисс"</v>
      </c>
      <c r="D145" s="17" t="str">
        <f>CONCATENATE(Общая!G131," ",Общая!H131," ",Общая!I131," 
", Общая!K131," ",Общая!L131)</f>
        <v>Перепелкин Алексей Викторович 
Инженер АСУ ТП 5 лет 2 мес.</v>
      </c>
      <c r="E145" s="18" t="str">
        <f>Общая!M131</f>
        <v>очередная</v>
      </c>
      <c r="F145" s="18" t="str">
        <f>Общая!R131</f>
        <v>V до и выше 1000 В</v>
      </c>
      <c r="G145" s="18" t="str">
        <f>Общая!N131</f>
        <v>административно-технический персонал</v>
      </c>
      <c r="H145" s="49" t="str">
        <f>Общая!S131</f>
        <v>ПТЭЭПЭЭ</v>
      </c>
      <c r="I145" s="19">
        <f>Общая!V131</f>
        <v>0.58333333333333304</v>
      </c>
    </row>
    <row r="146" spans="2:9" s="11" customFormat="1" ht="80.099999999999994" customHeight="1" x14ac:dyDescent="0.25">
      <c r="B146" s="10">
        <f>Общая!B132</f>
        <v>129</v>
      </c>
      <c r="C146" s="16" t="str">
        <f>Общая!E132</f>
        <v>ООО "КсилоСвисс"</v>
      </c>
      <c r="D146" s="17" t="str">
        <f>CONCATENATE(Общая!G132," ",Общая!H132," ",Общая!I132," 
", Общая!K132," ",Общая!L132)</f>
        <v>Маркелов Максим Николаевич 
Начальник смены 2 года 5 мес.</v>
      </c>
      <c r="E146" s="18" t="str">
        <f>Общая!M132</f>
        <v>очередная</v>
      </c>
      <c r="F146" s="18" t="str">
        <f>Общая!R132</f>
        <v>V до и выше 1000 В</v>
      </c>
      <c r="G146" s="18" t="str">
        <f>Общая!N132</f>
        <v>административно-технический персонал</v>
      </c>
      <c r="H146" s="49" t="str">
        <f>Общая!S132</f>
        <v>ПТЭЭПЭЭ</v>
      </c>
      <c r="I146" s="19">
        <f>Общая!V132</f>
        <v>0.58333333333333304</v>
      </c>
    </row>
    <row r="147" spans="2:9" s="11" customFormat="1" ht="80.099999999999994" customHeight="1" x14ac:dyDescent="0.25">
      <c r="B147" s="10">
        <f>Общая!B133</f>
        <v>130</v>
      </c>
      <c r="C147" s="16" t="str">
        <f>Общая!E133</f>
        <v>ООО "КсилоСвисс"</v>
      </c>
      <c r="D147" s="17" t="str">
        <f>CONCATENATE(Общая!G133," ",Общая!H133," ",Общая!I133," 
", Общая!K133," ",Общая!L133)</f>
        <v>Тарасов Валерий Владимирович 
Энергетик 6 мес.</v>
      </c>
      <c r="E147" s="18" t="str">
        <f>Общая!M133</f>
        <v>внеочередная</v>
      </c>
      <c r="F147" s="18" t="str">
        <f>Общая!R133</f>
        <v>IV до и выше 1000 В</v>
      </c>
      <c r="G147" s="18" t="str">
        <f>Общая!N133</f>
        <v>административно-технический персонал</v>
      </c>
      <c r="H147" s="49" t="str">
        <f>Общая!S133</f>
        <v>ПТЭЭПЭЭ</v>
      </c>
      <c r="I147" s="19">
        <f>Общая!V133</f>
        <v>0.60416666666666696</v>
      </c>
    </row>
    <row r="148" spans="2:9" s="11" customFormat="1" ht="80.099999999999994" customHeight="1" x14ac:dyDescent="0.25">
      <c r="B148" s="10">
        <f>Общая!B134</f>
        <v>131</v>
      </c>
      <c r="C148" s="16" t="str">
        <f>Общая!E134</f>
        <v>ООО «Стройинвестпроект»</v>
      </c>
      <c r="D148" s="17" t="str">
        <f>CONCATENATE(Общая!G134," ",Общая!H134," ",Общая!I134," 
", Общая!K134," ",Общая!L134)</f>
        <v>Чобану Георге Иванович 
Главный энергетик 1 год</v>
      </c>
      <c r="E148" s="18" t="str">
        <f>Общая!M134</f>
        <v>очередная</v>
      </c>
      <c r="F148" s="18" t="str">
        <f>Общая!R134</f>
        <v>IV гр. до 1000 В</v>
      </c>
      <c r="G148" s="18" t="str">
        <f>Общая!N134</f>
        <v>административно-технический</v>
      </c>
      <c r="H148" s="49" t="str">
        <f>Общая!S134</f>
        <v>ПТЭЭПЭЭ</v>
      </c>
      <c r="I148" s="19">
        <f>Общая!V134</f>
        <v>0.60416666666666696</v>
      </c>
    </row>
    <row r="149" spans="2:9" s="11" customFormat="1" ht="80.099999999999994" customHeight="1" x14ac:dyDescent="0.25">
      <c r="B149" s="10">
        <f>Общая!B135</f>
        <v>132</v>
      </c>
      <c r="C149" s="16" t="str">
        <f>Общая!E135</f>
        <v>АО «НФМЗ»</v>
      </c>
      <c r="D149" s="17" t="str">
        <f>CONCATENATE(Общая!G135," ",Общая!H135," ",Общая!I135," 
", Общая!K135," ",Общая!L135)</f>
        <v>Сливин Эдуард Викторович 
главный энергетик 1 год 5 мес</v>
      </c>
      <c r="E149" s="18" t="str">
        <f>Общая!M135</f>
        <v>внеочередная</v>
      </c>
      <c r="F149" s="18" t="str">
        <f>Общая!R135</f>
        <v>IV до и выше 1000В</v>
      </c>
      <c r="G149" s="18" t="str">
        <f>Общая!N135</f>
        <v>административно-технический персонал</v>
      </c>
      <c r="H149" s="49" t="str">
        <f>Общая!S135</f>
        <v>ПТЭЭПЭЭ</v>
      </c>
      <c r="I149" s="19">
        <f>Общая!V135</f>
        <v>0.60416666666666696</v>
      </c>
    </row>
    <row r="150" spans="2:9" s="11" customFormat="1" ht="80.099999999999994" customHeight="1" x14ac:dyDescent="0.25">
      <c r="B150" s="10">
        <f>Общая!B136</f>
        <v>133</v>
      </c>
      <c r="C150" s="16" t="str">
        <f>Общая!E136</f>
        <v>АО «НФМЗ»</v>
      </c>
      <c r="D150" s="17" t="str">
        <f>CONCATENATE(Общая!G136," ",Общая!H136," ",Общая!I136," 
", Общая!K136," ",Общая!L136)</f>
        <v>Юсупов  Рафаэль Наильевич 
заместитель главного энергетика 1 год 1 мес</v>
      </c>
      <c r="E150" s="18" t="str">
        <f>Общая!M136</f>
        <v>внеочередная</v>
      </c>
      <c r="F150" s="18" t="str">
        <f>Общая!R136</f>
        <v>IV до и выше 1000В</v>
      </c>
      <c r="G150" s="18" t="str">
        <f>Общая!N136</f>
        <v>административно-технический персонал</v>
      </c>
      <c r="H150" s="49" t="str">
        <f>Общая!S136</f>
        <v>ПТЭЭПЭЭ</v>
      </c>
      <c r="I150" s="19">
        <f>Общая!V136</f>
        <v>0.60416666666666696</v>
      </c>
    </row>
    <row r="151" spans="2:9" s="11" customFormat="1" ht="80.099999999999994" customHeight="1" x14ac:dyDescent="0.25">
      <c r="B151" s="10">
        <f>Общая!B137</f>
        <v>134</v>
      </c>
      <c r="C151" s="16" t="str">
        <f>Общая!E137</f>
        <v>АО «НФМЗ»</v>
      </c>
      <c r="D151" s="17" t="str">
        <f>CONCATENATE(Общая!G137," ",Общая!H137," ",Общая!I137," 
", Общая!K137," ",Общая!L137)</f>
        <v>Старостин Владимир Вячеславович 
начальник бюро обслуживания инфраструктуры 1 год 1 мес</v>
      </c>
      <c r="E151" s="18" t="str">
        <f>Общая!M137</f>
        <v>внеочередная</v>
      </c>
      <c r="F151" s="18" t="str">
        <f>Общая!R137</f>
        <v>IV до и выше 1000В</v>
      </c>
      <c r="G151" s="18" t="str">
        <f>Общая!N137</f>
        <v>административно-технический персонал</v>
      </c>
      <c r="H151" s="49" t="str">
        <f>Общая!S137</f>
        <v>ПТЭЭПЭЭ</v>
      </c>
      <c r="I151" s="19">
        <f>Общая!V137</f>
        <v>0.60416666666666696</v>
      </c>
    </row>
    <row r="152" spans="2:9" s="11" customFormat="1" ht="80.099999999999994" customHeight="1" x14ac:dyDescent="0.25">
      <c r="B152" s="10">
        <f>Общая!B138</f>
        <v>135</v>
      </c>
      <c r="C152" s="16" t="str">
        <f>Общая!E138</f>
        <v>АО «НФМЗ»</v>
      </c>
      <c r="D152" s="17" t="str">
        <f>CONCATENATE(Общая!G138," ",Общая!H138," ",Общая!I138," 
", Общая!K138," ",Общая!L138)</f>
        <v>Слободяник Валентин Васильевич 
Начальник бюро по обслуживанию инженерных систем и ремонту оборудования 1 год 1 мес</v>
      </c>
      <c r="E152" s="18" t="str">
        <f>Общая!M138</f>
        <v>внеочередная</v>
      </c>
      <c r="F152" s="18" t="str">
        <f>Общая!R138</f>
        <v>IV до и выше 1000В</v>
      </c>
      <c r="G152" s="18" t="str">
        <f>Общая!N138</f>
        <v>административно-технический персонал</v>
      </c>
      <c r="H152" s="49" t="str">
        <f>Общая!S138</f>
        <v>ПТЭЭПЭЭ</v>
      </c>
      <c r="I152" s="19">
        <f>Общая!V138</f>
        <v>0.60416666666666696</v>
      </c>
    </row>
    <row r="153" spans="2:9" s="11" customFormat="1" ht="80.099999999999994" customHeight="1" x14ac:dyDescent="0.25">
      <c r="B153" s="10">
        <f>Общая!B139</f>
        <v>136</v>
      </c>
      <c r="C153" s="16" t="str">
        <f>Общая!E139</f>
        <v>ООО "Лакшери Бьюти"</v>
      </c>
      <c r="D153" s="17" t="str">
        <f>CONCATENATE(Общая!G139," ",Общая!H139," ",Общая!I139," 
", Общая!K139," ",Общая!L139)</f>
        <v>Даниленко Павел Викторович 
инженер по сервисному обслуживанию 3 года</v>
      </c>
      <c r="E153" s="18" t="str">
        <f>Общая!M139</f>
        <v>первичная</v>
      </c>
      <c r="F153" s="18" t="str">
        <f>Общая!R139</f>
        <v>II до 1000 В</v>
      </c>
      <c r="G153" s="18" t="str">
        <f>Общая!N139</f>
        <v>административно-технический персонал</v>
      </c>
      <c r="H153" s="49" t="str">
        <f>Общая!S139</f>
        <v>ПТЭЭПЭЭ</v>
      </c>
      <c r="I153" s="19">
        <f>Общая!V139</f>
        <v>0.60416666666666696</v>
      </c>
    </row>
    <row r="154" spans="2:9" s="11" customFormat="1" ht="80.099999999999994" customHeight="1" x14ac:dyDescent="0.25">
      <c r="B154" s="10">
        <f>Общая!B140</f>
        <v>137</v>
      </c>
      <c r="C154" s="16" t="str">
        <f>Общая!E140</f>
        <v>ООО "Лакшери Бьюти"</v>
      </c>
      <c r="D154" s="17" t="str">
        <f>CONCATENATE(Общая!G140," ",Общая!H140," ",Общая!I140," 
", Общая!K140," ",Общая!L140)</f>
        <v>Скарупо Алексей Геннальевич 
инженер по сервисному обслуживанию менее года</v>
      </c>
      <c r="E154" s="18" t="str">
        <f>Общая!M140</f>
        <v>первичная</v>
      </c>
      <c r="F154" s="18" t="str">
        <f>Общая!R140</f>
        <v>II до 1000 В</v>
      </c>
      <c r="G154" s="18" t="str">
        <f>Общая!N140</f>
        <v>административно-технический персонал</v>
      </c>
      <c r="H154" s="49" t="str">
        <f>Общая!S140</f>
        <v>ПТЭЭПЭЭ</v>
      </c>
      <c r="I154" s="19">
        <f>Общая!V140</f>
        <v>0.60416666666666696</v>
      </c>
    </row>
    <row r="155" spans="2:9" s="11" customFormat="1" ht="80.099999999999994" customHeight="1" x14ac:dyDescent="0.25">
      <c r="B155" s="10">
        <f>Общая!B141</f>
        <v>138</v>
      </c>
      <c r="C155" s="16" t="str">
        <f>Общая!E141</f>
        <v>ООО "Лакшери Бьюти"</v>
      </c>
      <c r="D155" s="17" t="str">
        <f>CONCATENATE(Общая!G141," ",Общая!H141," ",Общая!I141," 
", Общая!K141," ",Общая!L141)</f>
        <v>Бородкин  Степан  Борисович 
инженер по сервисному обслуживанию менее года</v>
      </c>
      <c r="E155" s="18" t="str">
        <f>Общая!M141</f>
        <v>первичная</v>
      </c>
      <c r="F155" s="18" t="str">
        <f>Общая!R141</f>
        <v>II до 1000 В</v>
      </c>
      <c r="G155" s="18" t="str">
        <f>Общая!N141</f>
        <v>административно-технический персонал</v>
      </c>
      <c r="H155" s="49" t="str">
        <f>Общая!S141</f>
        <v>ПТЭЭПЭЭ</v>
      </c>
      <c r="I155" s="19">
        <f>Общая!V141</f>
        <v>0.60416666666666696</v>
      </c>
    </row>
    <row r="156" spans="2:9" s="11" customFormat="1" ht="80.099999999999994" customHeight="1" x14ac:dyDescent="0.25">
      <c r="B156" s="10">
        <f>Общая!B142</f>
        <v>139</v>
      </c>
      <c r="C156" s="16" t="str">
        <f>Общая!E142</f>
        <v>ООО "Лента"</v>
      </c>
      <c r="D156" s="17" t="str">
        <f>CONCATENATE(Общая!G142," ",Общая!H142," ",Общая!I142," 
", Общая!K142," ",Общая!L142)</f>
        <v>Дурманов Геннадий Николаевич 
заместитель главного инженера 2 мес</v>
      </c>
      <c r="E156" s="18" t="str">
        <f>Общая!M142</f>
        <v>первичная</v>
      </c>
      <c r="F156" s="18">
        <f>Общая!R142</f>
        <v>0</v>
      </c>
      <c r="G156" s="18" t="str">
        <f>Общая!N142</f>
        <v>управленческий персонал</v>
      </c>
      <c r="H156" s="49" t="str">
        <f>Общая!S142</f>
        <v>ПТЭТЭ</v>
      </c>
      <c r="I156" s="19">
        <f>Общая!V142</f>
        <v>0.60416666666666696</v>
      </c>
    </row>
    <row r="157" spans="2:9" s="11" customFormat="1" ht="80.099999999999994" customHeight="1" x14ac:dyDescent="0.25">
      <c r="B157" s="10">
        <f>Общая!B143</f>
        <v>140</v>
      </c>
      <c r="C157" s="16" t="str">
        <f>Общая!E143</f>
        <v>ООО "Лента"</v>
      </c>
      <c r="D157" s="17" t="str">
        <f>CONCATENATE(Общая!G143," ",Общая!H143," ",Общая!I143," 
", Общая!K143," ",Общая!L143)</f>
        <v>Загородников Сергей Валерьевич 
главный инженер 8 лет</v>
      </c>
      <c r="E157" s="18" t="str">
        <f>Общая!M143</f>
        <v>первичная</v>
      </c>
      <c r="F157" s="18">
        <f>Общая!R143</f>
        <v>0</v>
      </c>
      <c r="G157" s="18" t="str">
        <f>Общая!N143</f>
        <v>управленческий персонал</v>
      </c>
      <c r="H157" s="49" t="str">
        <f>Общая!S143</f>
        <v>ПТЭТЭ</v>
      </c>
      <c r="I157" s="19">
        <f>Общая!V143</f>
        <v>0.60416666666666696</v>
      </c>
    </row>
    <row r="158" spans="2:9" s="11" customFormat="1" ht="80.099999999999994" customHeight="1" x14ac:dyDescent="0.25">
      <c r="B158" s="10">
        <f>Общая!B144</f>
        <v>141</v>
      </c>
      <c r="C158" s="16" t="str">
        <f>Общая!E144</f>
        <v>АО "ЛЕПСЕ"</v>
      </c>
      <c r="D158" s="17" t="str">
        <f>CONCATENATE(Общая!G144," ",Общая!H144," ",Общая!I144," 
", Общая!K144," ",Общая!L144)</f>
        <v>Илящат Дмитрий  Михайлович  
Главный инженер 5</v>
      </c>
      <c r="E158" s="18" t="str">
        <f>Общая!M144</f>
        <v>первичная</v>
      </c>
      <c r="F158" s="18">
        <f>Общая!R144</f>
        <v>0</v>
      </c>
      <c r="G158" s="18" t="str">
        <f>Общая!N144</f>
        <v>управленческий персонал</v>
      </c>
      <c r="H158" s="49" t="str">
        <f>Общая!S144</f>
        <v>ПТЭТЭ</v>
      </c>
      <c r="I158" s="19">
        <f>Общая!V144</f>
        <v>0.60416666666666696</v>
      </c>
    </row>
    <row r="159" spans="2:9" s="11" customFormat="1" ht="80.099999999999994" customHeight="1" x14ac:dyDescent="0.25">
      <c r="B159" s="10">
        <f>Общая!B145</f>
        <v>142</v>
      </c>
      <c r="C159" s="16" t="str">
        <f>Общая!E145</f>
        <v>ООО "Камелия НПП"</v>
      </c>
      <c r="D159" s="17" t="str">
        <f>CONCATENATE(Общая!G145," ",Общая!H145," ",Общая!I145," 
", Общая!K145," ",Общая!L145)</f>
        <v>Храмов Владимир Васильевич 
главный инженер 18 лет</v>
      </c>
      <c r="E159" s="18" t="str">
        <f>Общая!M145</f>
        <v>очередная</v>
      </c>
      <c r="F159" s="18">
        <f>Общая!R145</f>
        <v>0</v>
      </c>
      <c r="G159" s="18" t="str">
        <f>Общая!N145</f>
        <v>административно-технический персонал</v>
      </c>
      <c r="H159" s="49" t="str">
        <f>Общая!S145</f>
        <v>ПТЭТЭ</v>
      </c>
      <c r="I159" s="19">
        <f>Общая!V145</f>
        <v>0.60416666666666696</v>
      </c>
    </row>
    <row r="160" spans="2:9" s="11" customFormat="1" ht="80.099999999999994" customHeight="1" x14ac:dyDescent="0.25">
      <c r="B160" s="10">
        <f>Общая!B146</f>
        <v>143</v>
      </c>
      <c r="C160" s="16" t="str">
        <f>Общая!E146</f>
        <v>ООО «СМК»</v>
      </c>
      <c r="D160" s="17" t="str">
        <f>CONCATENATE(Общая!G146," ",Общая!H146," ",Общая!I146," 
", Общая!K146," ",Общая!L146)</f>
        <v>Калиниченко Александр Викторович 
Генеральный директор 5,5 лет</v>
      </c>
      <c r="E160" s="18" t="str">
        <f>Общая!M146</f>
        <v>внеочередная</v>
      </c>
      <c r="F160" s="18" t="str">
        <f>Общая!R146</f>
        <v>IV гр. до 1000 В</v>
      </c>
      <c r="G160" s="18" t="str">
        <f>Общая!N146</f>
        <v>административно-технческий персонал</v>
      </c>
      <c r="H160" s="49" t="str">
        <f>Общая!S146</f>
        <v>ПТЭЭПЭЭ</v>
      </c>
      <c r="I160" s="19">
        <f>Общая!V146</f>
        <v>0.60416666666666696</v>
      </c>
    </row>
    <row r="161" spans="2:9" s="11" customFormat="1" ht="80.099999999999994" customHeight="1" x14ac:dyDescent="0.25">
      <c r="B161" s="10">
        <f>Общая!B147</f>
        <v>144</v>
      </c>
      <c r="C161" s="16" t="str">
        <f>Общая!E147</f>
        <v>ООО «СМК»</v>
      </c>
      <c r="D161" s="17" t="str">
        <f>CONCATENATE(Общая!G147," ",Общая!H147," ",Общая!I147," 
", Общая!K147," ",Общая!L147)</f>
        <v>Сафарова Алена Алексеевна 
Помощник руководителя 3 года</v>
      </c>
      <c r="E161" s="18" t="str">
        <f>Общая!M147</f>
        <v>внеочередная</v>
      </c>
      <c r="F161" s="18" t="str">
        <f>Общая!R147</f>
        <v>IV гр. до 1000 В</v>
      </c>
      <c r="G161" s="18" t="str">
        <f>Общая!N147</f>
        <v>административно-технческий персонал</v>
      </c>
      <c r="H161" s="49" t="str">
        <f>Общая!S147</f>
        <v>ПТЭЭПЭЭ</v>
      </c>
      <c r="I161" s="19">
        <f>Общая!V147</f>
        <v>0.60416666666666696</v>
      </c>
    </row>
    <row r="162" spans="2:9" s="11" customFormat="1" ht="80.099999999999994" customHeight="1" x14ac:dyDescent="0.25">
      <c r="B162" s="10">
        <f>Общая!B148</f>
        <v>145</v>
      </c>
      <c r="C162" s="16" t="str">
        <f>Общая!E148</f>
        <v>ООО "УК Альтаир</v>
      </c>
      <c r="D162" s="17" t="str">
        <f>CONCATENATE(Общая!G148," ",Общая!H148," ",Общая!I148," 
", Общая!K148," ",Общая!L148)</f>
        <v>Бычков Александр Викторович 
главный инженер  3 год</v>
      </c>
      <c r="E162" s="18" t="str">
        <f>Общая!M148</f>
        <v>внеочередная</v>
      </c>
      <c r="F162" s="18" t="str">
        <f>Общая!R148</f>
        <v>III до 1000 В</v>
      </c>
      <c r="G162" s="18" t="str">
        <f>Общая!N148</f>
        <v>административно-технический персонал</v>
      </c>
      <c r="H162" s="49" t="str">
        <f>Общая!S148</f>
        <v>ПТЭЭПЭЭ</v>
      </c>
      <c r="I162" s="19">
        <f>Общая!V148</f>
        <v>0.60416666666666696</v>
      </c>
    </row>
    <row r="163" spans="2:9" s="11" customFormat="1" ht="80.099999999999994" customHeight="1" x14ac:dyDescent="0.25">
      <c r="B163" s="10">
        <f>Общая!B149</f>
        <v>146</v>
      </c>
      <c r="C163" s="16" t="str">
        <f>Общая!E149</f>
        <v>ГБУ "Управление материально-технического, транспортного и санаторного обеспечения"</v>
      </c>
      <c r="D163" s="17" t="str">
        <f>CONCATENATE(Общая!G149," ",Общая!H149," ",Общая!I149," 
", Общая!K149," ",Общая!L149)</f>
        <v>Соков Михаил Алексеевич 
начальник отдела тепло-,водоснабжения и водоотведения инженерной службы 3 года 6 месяцев</v>
      </c>
      <c r="E163" s="18" t="str">
        <f>Общая!M149</f>
        <v>очередная</v>
      </c>
      <c r="F163" s="18">
        <f>Общая!R149</f>
        <v>0</v>
      </c>
      <c r="G163" s="18" t="str">
        <f>Общая!N149</f>
        <v>осуществляющий контроль за эксплуатацией тепловых энергоустановок</v>
      </c>
      <c r="H163" s="49" t="str">
        <f>Общая!S149</f>
        <v>ПТЭТЭ</v>
      </c>
      <c r="I163" s="19">
        <f>Общая!V149</f>
        <v>0.60416666666666696</v>
      </c>
    </row>
    <row r="164" spans="2:9" s="11" customFormat="1" ht="80.099999999999994" customHeight="1" x14ac:dyDescent="0.25">
      <c r="B164" s="10">
        <f>Общая!B150</f>
        <v>147</v>
      </c>
      <c r="C164" s="16" t="str">
        <f>Общая!E150</f>
        <v>ГБУ "Управление материально-технического, транспортного и санаторного обеспечения"</v>
      </c>
      <c r="D164" s="17" t="str">
        <f>CONCATENATE(Общая!G150," ",Общая!H150," ",Общая!I150," 
", Общая!K150," ",Общая!L150)</f>
        <v>Гордеев Кирилл Львович 
начальник отдела тепло-,водоснабжения и водоотведения инженерной службы "ДЦ" 2 года 6 месяцев</v>
      </c>
      <c r="E164" s="18" t="str">
        <f>Общая!M150</f>
        <v>очередная</v>
      </c>
      <c r="F164" s="18">
        <f>Общая!R150</f>
        <v>0</v>
      </c>
      <c r="G164" s="18" t="str">
        <f>Общая!N150</f>
        <v>осуществляющий контроль за эксплуатацией тепловых энергоустановок</v>
      </c>
      <c r="H164" s="49" t="str">
        <f>Общая!S150</f>
        <v>ПТЭТЭ</v>
      </c>
      <c r="I164" s="19">
        <f>Общая!V150</f>
        <v>0.60416666666666696</v>
      </c>
    </row>
    <row r="165" spans="2:9" s="11" customFormat="1" ht="80.099999999999994" customHeight="1" x14ac:dyDescent="0.25">
      <c r="B165" s="10">
        <f>Общая!B151</f>
        <v>148</v>
      </c>
      <c r="C165" s="16" t="str">
        <f>Общая!E151</f>
        <v>ГБУ "Управление материально-технического, транспортного и санаторного обеспечения"</v>
      </c>
      <c r="D165" s="17" t="str">
        <f>CONCATENATE(Общая!G151," ",Общая!H151," ",Общая!I151," 
", Общая!K151," ",Общая!L151)</f>
        <v>Майсейков Виктор Николаевич 
заместитель начальника отдела тепло-,водоснабжения и водоотведения инженерной службы "ДЦ" 2 года 6 месяцев</v>
      </c>
      <c r="E165" s="18" t="str">
        <f>Общая!M151</f>
        <v>очередная</v>
      </c>
      <c r="F165" s="18">
        <f>Общая!R151</f>
        <v>0</v>
      </c>
      <c r="G165" s="18" t="str">
        <f>Общая!N151</f>
        <v>осуществляющий контроль за эксплуатацией тепловых энергоустановок</v>
      </c>
      <c r="H165" s="49" t="str">
        <f>Общая!S151</f>
        <v>ПТЭТЭ</v>
      </c>
      <c r="I165" s="19">
        <f>Общая!V151</f>
        <v>0.625</v>
      </c>
    </row>
    <row r="166" spans="2:9" s="11" customFormat="1" ht="80.099999999999994" customHeight="1" x14ac:dyDescent="0.25">
      <c r="B166" s="10">
        <f>Общая!B152</f>
        <v>149</v>
      </c>
      <c r="C166" s="16" t="str">
        <f>Общая!E152</f>
        <v>ГБУ "Управление материально-технического, транспортного и санаторного обеспечения"</v>
      </c>
      <c r="D166" s="17" t="str">
        <f>CONCATENATE(Общая!G152," ",Общая!H152," ",Общая!I152," 
", Общая!K152," ",Общая!L152)</f>
        <v>Соловьев Игорь Николаевич 
начальник инженерной службы "Р/У" 2 года 6 месяцев</v>
      </c>
      <c r="E166" s="18" t="str">
        <f>Общая!M152</f>
        <v>очередная</v>
      </c>
      <c r="F166" s="18">
        <f>Общая!R152</f>
        <v>0</v>
      </c>
      <c r="G166" s="18" t="str">
        <f>Общая!N152</f>
        <v>осуществляющий контроль за эксплуатацией тепловых энергоустановок</v>
      </c>
      <c r="H166" s="49" t="str">
        <f>Общая!S152</f>
        <v>ПТЭТЭ</v>
      </c>
      <c r="I166" s="19">
        <f>Общая!V152</f>
        <v>0.625</v>
      </c>
    </row>
    <row r="167" spans="2:9" s="11" customFormat="1" ht="80.099999999999994" customHeight="1" x14ac:dyDescent="0.25">
      <c r="B167" s="10">
        <f>Общая!B153</f>
        <v>150</v>
      </c>
      <c r="C167" s="16" t="str">
        <f>Общая!E153</f>
        <v>ГБУ "Управление материально-технического, транспортного и санаторного обеспечения"</v>
      </c>
      <c r="D167" s="17" t="str">
        <f>CONCATENATE(Общая!G153," ",Общая!H153," ",Общая!I153," 
", Общая!K153," ",Общая!L153)</f>
        <v>Водянов Олег  Николаевич 
заместитель начальника инженерной службы "Р/У" 2 года 6 месяцев</v>
      </c>
      <c r="E167" s="18" t="str">
        <f>Общая!M153</f>
        <v>очередная</v>
      </c>
      <c r="F167" s="18">
        <f>Общая!R153</f>
        <v>0</v>
      </c>
      <c r="G167" s="18" t="str">
        <f>Общая!N153</f>
        <v>осуществляющий контроль за эксплуатацией тепловых энергоустановок</v>
      </c>
      <c r="H167" s="49" t="str">
        <f>Общая!S153</f>
        <v>ПТЭТЭ</v>
      </c>
      <c r="I167" s="19">
        <f>Общая!V153</f>
        <v>0.625</v>
      </c>
    </row>
    <row r="168" spans="2:9" s="11" customFormat="1" ht="80.099999999999994" customHeight="1" x14ac:dyDescent="0.25">
      <c r="B168" s="10">
        <f>Общая!B154</f>
        <v>151</v>
      </c>
      <c r="C168" s="16" t="str">
        <f>Общая!E154</f>
        <v>ООО "АЛЛОРО"</v>
      </c>
      <c r="D168" s="17" t="str">
        <f>CONCATENATE(Общая!G154," ",Общая!H154," ",Общая!I154," 
", Общая!K154," ",Общая!L154)</f>
        <v>Единак Александр Васильевич 
Инженер ТО и ТР 1 год</v>
      </c>
      <c r="E168" s="18" t="str">
        <f>Общая!M154</f>
        <v>первичная</v>
      </c>
      <c r="F168" s="18" t="str">
        <f>Общая!R154</f>
        <v>II до 1000 В</v>
      </c>
      <c r="G168" s="18" t="str">
        <f>Общая!N154</f>
        <v>административно-технический персонал</v>
      </c>
      <c r="H168" s="49" t="str">
        <f>Общая!S154</f>
        <v>ПТЭЭПЭЭ</v>
      </c>
      <c r="I168" s="19">
        <f>Общая!V154</f>
        <v>0.625</v>
      </c>
    </row>
    <row r="169" spans="2:9" s="11" customFormat="1" ht="80.099999999999994" customHeight="1" x14ac:dyDescent="0.25">
      <c r="B169" s="10">
        <f>Общая!B155</f>
        <v>152</v>
      </c>
      <c r="C169" s="16" t="str">
        <f>Общая!E155</f>
        <v>АО "НИИ "ПЛАТАН" С ЗАВОДОМ ПРИ НИИ"</v>
      </c>
      <c r="D169" s="17" t="str">
        <f>CONCATENATE(Общая!G155," ",Общая!H155," ",Общая!I155," 
", Общая!K155," ",Общая!L155)</f>
        <v>Филаткин Владимир  Николаевич 
Главный энергетик 35 лет</v>
      </c>
      <c r="E169" s="18" t="str">
        <f>Общая!M155</f>
        <v>очередная</v>
      </c>
      <c r="F169" s="18" t="str">
        <f>Общая!R155</f>
        <v>V до и выше 1000 В</v>
      </c>
      <c r="G169" s="18" t="str">
        <f>Общая!N155</f>
        <v>административно-технический персонал</v>
      </c>
      <c r="H169" s="49" t="str">
        <f>Общая!S155</f>
        <v>ПТЭЭПЭЭ</v>
      </c>
      <c r="I169" s="19">
        <f>Общая!V155</f>
        <v>0.625</v>
      </c>
    </row>
    <row r="170" spans="2:9" s="11" customFormat="1" ht="80.099999999999994" customHeight="1" x14ac:dyDescent="0.25">
      <c r="B170" s="10">
        <f>Общая!B156</f>
        <v>153</v>
      </c>
      <c r="C170" s="16" t="str">
        <f>Общая!E156</f>
        <v>АО "НИИ "ПЛАТАН" С ЗАВОДОМ ПРИ НИИ"</v>
      </c>
      <c r="D170" s="17" t="str">
        <f>CONCATENATE(Общая!G156," ",Общая!H156," ",Общая!I156," 
", Общая!K156," ",Общая!L156)</f>
        <v>Чиликин  Сергей  Павлович 
Начальник отдела комплексной безопасности 36 лет</v>
      </c>
      <c r="E170" s="18" t="str">
        <f>Общая!M156</f>
        <v>очередная</v>
      </c>
      <c r="F170" s="18" t="str">
        <f>Общая!R156</f>
        <v>V до и выше 1000 В</v>
      </c>
      <c r="G170" s="18" t="str">
        <f>Общая!N156</f>
        <v>административно-технический персонал</v>
      </c>
      <c r="H170" s="49" t="str">
        <f>Общая!S156</f>
        <v>ПТЭЭПЭЭ</v>
      </c>
      <c r="I170" s="19">
        <f>Общая!V156</f>
        <v>0.625</v>
      </c>
    </row>
    <row r="171" spans="2:9" s="11" customFormat="1" ht="80.099999999999994" customHeight="1" x14ac:dyDescent="0.25">
      <c r="B171" s="10">
        <f>Общая!B157</f>
        <v>154</v>
      </c>
      <c r="C171" s="16" t="str">
        <f>Общая!E157</f>
        <v>АО "НИИ "ПЛАТАН" С ЗАВОДОМ ПРИ НИИ"</v>
      </c>
      <c r="D171" s="17" t="str">
        <f>CONCATENATE(Общая!G157," ",Общая!H157," ",Общая!I157," 
", Общая!K157," ",Общая!L157)</f>
        <v>Толкачева  Алла  Борисовна 
Начальник ООТ и ПБ 38 лет</v>
      </c>
      <c r="E171" s="18" t="str">
        <f>Общая!M157</f>
        <v>первичная</v>
      </c>
      <c r="F171" s="18" t="str">
        <f>Общая!R157</f>
        <v>IV до 1000 В</v>
      </c>
      <c r="G171" s="18" t="str">
        <f>Общая!N157</f>
        <v>специалист по охране труда контролирующий электроустановки</v>
      </c>
      <c r="H171" s="49" t="str">
        <f>Общая!S157</f>
        <v>ПТЭЭПЭЭ</v>
      </c>
      <c r="I171" s="19">
        <f>Общая!V157</f>
        <v>0.625</v>
      </c>
    </row>
    <row r="172" spans="2:9" s="11" customFormat="1" ht="80.099999999999994" customHeight="1" x14ac:dyDescent="0.25">
      <c r="B172" s="10">
        <f>Общая!B158</f>
        <v>155</v>
      </c>
      <c r="C172" s="16" t="str">
        <f>Общая!E158</f>
        <v>МОУ СОШ № 15</v>
      </c>
      <c r="D172" s="17" t="str">
        <f>CONCATENATE(Общая!G158," ",Общая!H158," ",Общая!I158," 
", Общая!K158," ",Общая!L158)</f>
        <v>Лазуткина Елена Владимировна 
Заместитель директора по АХР 1 год</v>
      </c>
      <c r="E172" s="18" t="str">
        <f>Общая!M158</f>
        <v>первичная</v>
      </c>
      <c r="F172" s="18">
        <f>Общая!R158</f>
        <v>0</v>
      </c>
      <c r="G172" s="18" t="str">
        <f>Общая!N158</f>
        <v>управленческий персонал</v>
      </c>
      <c r="H172" s="49" t="str">
        <f>Общая!S158</f>
        <v>ПТЭТЭ</v>
      </c>
      <c r="I172" s="19">
        <f>Общая!V158</f>
        <v>0.625</v>
      </c>
    </row>
    <row r="173" spans="2:9" s="11" customFormat="1" ht="80.099999999999994" customHeight="1" x14ac:dyDescent="0.25">
      <c r="B173" s="10">
        <f>Общая!B159</f>
        <v>156</v>
      </c>
      <c r="C173" s="16" t="str">
        <f>Общая!E159</f>
        <v>ООО "Одинцовская кондитерская фабрика"</v>
      </c>
      <c r="D173" s="17" t="str">
        <f>CONCATENATE(Общая!G159," ",Общая!H159," ",Общая!I159," 
", Общая!K159," ",Общая!L159)</f>
        <v xml:space="preserve">Сидоркин  Николай  Владимирович 
Инженер АСУ по обслуживанию и ремонту энергетического оборудования-Стажер 4 года </v>
      </c>
      <c r="E173" s="18" t="str">
        <f>Общая!M159</f>
        <v xml:space="preserve">Внеочередная </v>
      </c>
      <c r="F173" s="18" t="str">
        <f>Общая!R159</f>
        <v>V  До и выше 1000 В</v>
      </c>
      <c r="G173" s="18" t="str">
        <f>Общая!N159</f>
        <v>административно-технический персонал</v>
      </c>
      <c r="H173" s="49" t="str">
        <f>Общая!S159</f>
        <v>ПТЭЭПЭЭ</v>
      </c>
      <c r="I173" s="19">
        <f>Общая!V159</f>
        <v>0.625</v>
      </c>
    </row>
    <row r="174" spans="2:9" s="11" customFormat="1" ht="80.099999999999994" customHeight="1" x14ac:dyDescent="0.25">
      <c r="B174" s="10">
        <f>Общая!B160</f>
        <v>157</v>
      </c>
      <c r="C174" s="16" t="str">
        <f>Общая!E160</f>
        <v>МБОУ СОШ №12 с УИОП</v>
      </c>
      <c r="D174" s="17" t="str">
        <f>CONCATENATE(Общая!G160," ",Общая!H160," ",Общая!I160," 
", Общая!K160," ",Общая!L160)</f>
        <v>Аверчев Валерий Аркадьевич 
Зам. директора по АХР 17 лет</v>
      </c>
      <c r="E174" s="18" t="str">
        <f>Общая!M160</f>
        <v>первичная</v>
      </c>
      <c r="F174" s="18">
        <f>Общая!R160</f>
        <v>0</v>
      </c>
      <c r="G174" s="18" t="str">
        <f>Общая!N160</f>
        <v>управленческий персонал</v>
      </c>
      <c r="H174" s="49" t="str">
        <f>Общая!S160</f>
        <v>ПТЭТЭ</v>
      </c>
      <c r="I174" s="19">
        <f>Общая!V160</f>
        <v>0.625</v>
      </c>
    </row>
    <row r="175" spans="2:9" s="11" customFormat="1" ht="80.099999999999994" customHeight="1" x14ac:dyDescent="0.25">
      <c r="B175" s="10">
        <f>Общая!B161</f>
        <v>158</v>
      </c>
      <c r="C175" s="16" t="str">
        <f>Общая!E161</f>
        <v>АО "ДЗГИ"</v>
      </c>
      <c r="D175" s="17" t="str">
        <f>CONCATENATE(Общая!G161," ",Общая!H161," ",Общая!I161," 
", Общая!K161," ",Общая!L161)</f>
        <v>Маризин Валерий Петрович 
механик 2</v>
      </c>
      <c r="E175" s="18" t="str">
        <f>Общая!M161</f>
        <v>внеочередная</v>
      </c>
      <c r="F175" s="18" t="str">
        <f>Общая!R161</f>
        <v>IV до и выше 1000 В</v>
      </c>
      <c r="G175" s="18" t="str">
        <f>Общая!N161</f>
        <v>административно-технический персонал</v>
      </c>
      <c r="H175" s="49" t="str">
        <f>Общая!S161</f>
        <v>ПТЭЭПЭЭ</v>
      </c>
      <c r="I175" s="19">
        <f>Общая!V161</f>
        <v>0.625</v>
      </c>
    </row>
    <row r="176" spans="2:9" s="11" customFormat="1" ht="80.099999999999994" customHeight="1" x14ac:dyDescent="0.25">
      <c r="B176" s="10">
        <f>Общая!B162</f>
        <v>159</v>
      </c>
      <c r="C176" s="16" t="str">
        <f>Общая!E162</f>
        <v>Протвинский филиал
АО "НИИ НПО "ЛУЧ"</v>
      </c>
      <c r="D176" s="17" t="str">
        <f>CONCATENATE(Общая!G162," ",Общая!H162," ",Общая!I162," 
", Общая!K162," ",Общая!L162)</f>
        <v>Балабанов Артём Евгеньевич 
начальник отдела главного энергетика 0 месяцев</v>
      </c>
      <c r="E176" s="18" t="str">
        <f>Общая!M162</f>
        <v>первичная</v>
      </c>
      <c r="F176" s="18" t="str">
        <f>Общая!R162</f>
        <v>-</v>
      </c>
      <c r="G176" s="18" t="str">
        <f>Общая!N162</f>
        <v>управленческий персонал</v>
      </c>
      <c r="H176" s="49" t="str">
        <f>Общая!S162</f>
        <v>ПТЭТЭ</v>
      </c>
      <c r="I176" s="19">
        <f>Общая!V162</f>
        <v>0.625</v>
      </c>
    </row>
    <row r="177" spans="2:9" s="11" customFormat="1" ht="80.099999999999994" customHeight="1" x14ac:dyDescent="0.25">
      <c r="B177" s="10">
        <f>Общая!B163</f>
        <v>160</v>
      </c>
      <c r="C177" s="16" t="str">
        <f>Общая!E163</f>
        <v>Протвинский филиал
АО "НИИ НПО "ЛУЧ"</v>
      </c>
      <c r="D177" s="17" t="str">
        <f>CONCATENATE(Общая!G163," ",Общая!H163," ",Общая!I163," 
", Общая!K163," ",Общая!L163)</f>
        <v>Балабанов Артём Евгеньевич 
начальник отдела главного энергетика 0 месяцев</v>
      </c>
      <c r="E177" s="18" t="str">
        <f>Общая!M163</f>
        <v>внеочередная</v>
      </c>
      <c r="F177" s="18" t="str">
        <f>Общая!R163</f>
        <v>V до и выше 1000 В</v>
      </c>
      <c r="G177" s="18" t="str">
        <f>Общая!N163</f>
        <v>административно-технический персонал с правом испытания оборудования повышенным напряжением</v>
      </c>
      <c r="H177" s="49" t="str">
        <f>Общая!S163</f>
        <v>ПТЭЭПЭЭ</v>
      </c>
      <c r="I177" s="19">
        <f>Общая!V163</f>
        <v>0.625</v>
      </c>
    </row>
    <row r="178" spans="2:9" s="11" customFormat="1" ht="80.099999999999994" customHeight="1" x14ac:dyDescent="0.25">
      <c r="B178" s="10">
        <f>Общая!B164</f>
        <v>161</v>
      </c>
      <c r="C178" s="16" t="str">
        <f>Общая!E164</f>
        <v>Протвинский филиал
АО "НИИ НПО "ЛУЧ"</v>
      </c>
      <c r="D178" s="17" t="str">
        <f>CONCATENATE(Общая!G164," ",Общая!H164," ",Общая!I164," 
", Общая!K164," ",Общая!L164)</f>
        <v>Коняев Александр Алексеевич 
начальник отдела контрольно-измерительных приборов, автоматики и метрологии 13 лет</v>
      </c>
      <c r="E178" s="18" t="str">
        <f>Общая!M164</f>
        <v>очередная</v>
      </c>
      <c r="F178" s="18" t="str">
        <f>Общая!R164</f>
        <v>III до 1000 В</v>
      </c>
      <c r="G178" s="18" t="str">
        <f>Общая!N164</f>
        <v>административно-технический персонал</v>
      </c>
      <c r="H178" s="49" t="str">
        <f>Общая!S164</f>
        <v>ПТЭЭПЭЭ</v>
      </c>
      <c r="I178" s="19">
        <f>Общая!V164</f>
        <v>0.625</v>
      </c>
    </row>
    <row r="179" spans="2:9" s="11" customFormat="1" ht="80.099999999999994" customHeight="1" x14ac:dyDescent="0.25">
      <c r="B179" s="10">
        <f>Общая!B165</f>
        <v>162</v>
      </c>
      <c r="C179" s="16" t="str">
        <f>Общая!E165</f>
        <v>Протвинский филиал
АО "НИИ НПО "ЛУЧ"</v>
      </c>
      <c r="D179" s="17" t="str">
        <f>CONCATENATE(Общая!G165," ",Общая!H165," ",Общая!I165," 
", Общая!K165," ",Общая!L165)</f>
        <v>Проценко Алексей Александрович 
начальник участка электротехнического хозяйства 0 месяцев</v>
      </c>
      <c r="E179" s="18" t="str">
        <f>Общая!M165</f>
        <v>внеочередная</v>
      </c>
      <c r="F179" s="18" t="str">
        <f>Общая!R165</f>
        <v>V до и выше 1000 В</v>
      </c>
      <c r="G179" s="18" t="str">
        <f>Общая!N165</f>
        <v>административно-технический персонал</v>
      </c>
      <c r="H179" s="49" t="str">
        <f>Общая!S165</f>
        <v>ПТЭЭПЭЭ</v>
      </c>
      <c r="I179" s="19">
        <f>Общая!V165</f>
        <v>0.625</v>
      </c>
    </row>
    <row r="180" spans="2:9" s="11" customFormat="1" ht="80.099999999999994" customHeight="1" x14ac:dyDescent="0.25">
      <c r="B180" s="10">
        <f>Общая!B166</f>
        <v>163</v>
      </c>
      <c r="C180" s="16" t="str">
        <f>Общая!E166</f>
        <v>ООО "РемСервис"</v>
      </c>
      <c r="D180" s="17" t="str">
        <f>CONCATENATE(Общая!G166," ",Общая!H166," ",Общая!I166," 
", Общая!K166," ",Общая!L166)</f>
        <v>Денисовец Сергей Григорьевич 
Гениральный директор  1 год</v>
      </c>
      <c r="E180" s="18" t="str">
        <f>Общая!M166</f>
        <v>внеочередная</v>
      </c>
      <c r="F180" s="18" t="str">
        <f>Общая!R166</f>
        <v>IV до  1000 В</v>
      </c>
      <c r="G180" s="18" t="str">
        <f>Общая!N166</f>
        <v>административно-технический персонал</v>
      </c>
      <c r="H180" s="49" t="str">
        <f>Общая!S166</f>
        <v>ПТЭЭПЭЭ</v>
      </c>
      <c r="I180" s="19">
        <f>Общая!V166</f>
        <v>0.64583333333333304</v>
      </c>
    </row>
    <row r="181" spans="2:9" s="11" customFormat="1" ht="80.099999999999994" customHeight="1" x14ac:dyDescent="0.25">
      <c r="B181" s="10">
        <f>Общая!B167</f>
        <v>164</v>
      </c>
      <c r="C181" s="16" t="str">
        <f>Общая!E167</f>
        <v>ООО "РемСервис"</v>
      </c>
      <c r="D181" s="17" t="str">
        <f>CONCATENATE(Общая!G167," ",Общая!H167," ",Общая!I167," 
", Общая!K167," ",Общая!L167)</f>
        <v>Кравченко Сергей Владимирович 
Начальник строительного участка 4 мес</v>
      </c>
      <c r="E181" s="18" t="str">
        <f>Общая!M167</f>
        <v>внеочередная</v>
      </c>
      <c r="F181" s="18" t="str">
        <f>Общая!R167</f>
        <v>IV до  1000 В</v>
      </c>
      <c r="G181" s="18" t="str">
        <f>Общая!N167</f>
        <v>административно-технический персонал</v>
      </c>
      <c r="H181" s="49" t="str">
        <f>Общая!S167</f>
        <v>ПТЭЭПЭЭ</v>
      </c>
      <c r="I181" s="19">
        <f>Общая!V167</f>
        <v>0.64583333333333304</v>
      </c>
    </row>
    <row r="182" spans="2:9" s="11" customFormat="1" ht="80.099999999999994" customHeight="1" x14ac:dyDescent="0.25">
      <c r="B182" s="10">
        <f>Общая!B168</f>
        <v>165</v>
      </c>
      <c r="C182" s="16" t="str">
        <f>Общая!E168</f>
        <v>ЗАО "АСК-Сервис"</v>
      </c>
      <c r="D182" s="17" t="str">
        <f>CONCATENATE(Общая!G168," ",Общая!H168," ",Общая!I168," 
", Общая!K168," ",Общая!L168)</f>
        <v>Ануфриев Александр Сергеевич 
генеральный директор 40 лет</v>
      </c>
      <c r="E182" s="18" t="str">
        <f>Общая!M168</f>
        <v>очередная</v>
      </c>
      <c r="F182" s="18">
        <f>Общая!R168</f>
        <v>0</v>
      </c>
      <c r="G182" s="18" t="str">
        <f>Общая!N168</f>
        <v>административно-технический персонал</v>
      </c>
      <c r="H182" s="49" t="str">
        <f>Общая!S168</f>
        <v>ПТЭТЭ</v>
      </c>
      <c r="I182" s="19">
        <f>Общая!V168</f>
        <v>0.64583333333333304</v>
      </c>
    </row>
    <row r="183" spans="2:9" s="11" customFormat="1" ht="80.099999999999994" customHeight="1" x14ac:dyDescent="0.25">
      <c r="B183" s="10">
        <f>Общая!B169</f>
        <v>166</v>
      </c>
      <c r="C183" s="16" t="str">
        <f>Общая!E169</f>
        <v>ЗАО "НПФ Прорыв"</v>
      </c>
      <c r="D183" s="17" t="str">
        <f>CONCATENATE(Общая!G169," ",Общая!H169," ",Общая!I169," 
", Общая!K169," ",Общая!L169)</f>
        <v>Баландина Татьяна Александровна 
специалист службы качества 3 года</v>
      </c>
      <c r="E183" s="18" t="str">
        <f>Общая!M169</f>
        <v>очередная</v>
      </c>
      <c r="F183" s="18" t="str">
        <f>Общая!R169</f>
        <v>V до и выше 1000 В</v>
      </c>
      <c r="G183" s="18" t="str">
        <f>Общая!N169</f>
        <v>административно-технческий персонал</v>
      </c>
      <c r="H183" s="49" t="str">
        <f>Общая!S169</f>
        <v>ПТЭЭПЭЭ</v>
      </c>
      <c r="I183" s="19">
        <f>Общая!V169</f>
        <v>0.64583333333333304</v>
      </c>
    </row>
    <row r="184" spans="2:9" s="11" customFormat="1" ht="80.099999999999994" customHeight="1" x14ac:dyDescent="0.25">
      <c r="B184" s="10">
        <f>Общая!B170</f>
        <v>167</v>
      </c>
      <c r="C184" s="16" t="str">
        <f>Общая!E170</f>
        <v>ЗАО "НПФ Прорыв"</v>
      </c>
      <c r="D184" s="17" t="str">
        <f>CONCATENATE(Общая!G170," ",Общая!H170," ",Общая!I170," 
", Общая!K170," ",Общая!L170)</f>
        <v>Падерин  Сергей Анатольевич 
ведущий специалист 29 лет</v>
      </c>
      <c r="E184" s="18" t="str">
        <f>Общая!M170</f>
        <v>очередная</v>
      </c>
      <c r="F184" s="18" t="str">
        <f>Общая!R170</f>
        <v>V до и выше 1000 В</v>
      </c>
      <c r="G184" s="18" t="str">
        <f>Общая!N170</f>
        <v>административно-технческий персонал</v>
      </c>
      <c r="H184" s="49" t="str">
        <f>Общая!S170</f>
        <v>ПТЭЭПЭЭ</v>
      </c>
      <c r="I184" s="19">
        <f>Общая!V170</f>
        <v>0.64583333333333304</v>
      </c>
    </row>
    <row r="185" spans="2:9" s="11" customFormat="1" ht="80.099999999999994" customHeight="1" x14ac:dyDescent="0.25">
      <c r="B185" s="10">
        <f>Общая!B171</f>
        <v>168</v>
      </c>
      <c r="C185" s="16" t="str">
        <f>Общая!E171</f>
        <v>ЗАО "НПФ Прорыв"</v>
      </c>
      <c r="D185" s="17" t="str">
        <f>CONCATENATE(Общая!G171," ",Общая!H171," ",Общая!I171," 
", Общая!K171," ",Общая!L171)</f>
        <v>Ражин Игорь Александрович 
ведущий специалист 29 лет</v>
      </c>
      <c r="E185" s="18" t="str">
        <f>Общая!M171</f>
        <v>очередная</v>
      </c>
      <c r="F185" s="18" t="str">
        <f>Общая!R171</f>
        <v>V до и выше 1000 В</v>
      </c>
      <c r="G185" s="18" t="str">
        <f>Общая!N171</f>
        <v>административно-технческий персонал</v>
      </c>
      <c r="H185" s="49" t="str">
        <f>Общая!S171</f>
        <v>ПТЭЭПЭЭ</v>
      </c>
      <c r="I185" s="19">
        <f>Общая!V171</f>
        <v>0.64583333333333304</v>
      </c>
    </row>
    <row r="186" spans="2:9" s="11" customFormat="1" ht="80.099999999999994" customHeight="1" x14ac:dyDescent="0.25">
      <c r="B186" s="10">
        <f>Общая!B172</f>
        <v>169</v>
      </c>
      <c r="C186" s="16" t="str">
        <f>Общая!E172</f>
        <v>ЗАО "НПФ Прорыв"</v>
      </c>
      <c r="D186" s="17" t="str">
        <f>CONCATENATE(Общая!G172," ",Общая!H172," ",Общая!I172," 
", Общая!K172," ",Общая!L172)</f>
        <v>Полыгалин Алексей Владимирович 
ведущий специалист 14 лет</v>
      </c>
      <c r="E186" s="18" t="str">
        <f>Общая!M172</f>
        <v>очередная</v>
      </c>
      <c r="F186" s="18" t="str">
        <f>Общая!R172</f>
        <v>V до и выше 1000 В</v>
      </c>
      <c r="G186" s="18" t="str">
        <f>Общая!N172</f>
        <v>административно-технческий персонал</v>
      </c>
      <c r="H186" s="49" t="str">
        <f>Общая!S172</f>
        <v>ПТЭЭПЭЭ</v>
      </c>
      <c r="I186" s="19">
        <f>Общая!V172</f>
        <v>0.64583333333333304</v>
      </c>
    </row>
    <row r="187" spans="2:9" s="11" customFormat="1" ht="80.099999999999994" customHeight="1" x14ac:dyDescent="0.25">
      <c r="B187" s="10">
        <f>Общая!B173</f>
        <v>170</v>
      </c>
      <c r="C187" s="16" t="str">
        <f>Общая!E173</f>
        <v>ООО "РБК"</v>
      </c>
      <c r="D187" s="17" t="str">
        <f>CONCATENATE(Общая!G173," ",Общая!H173," ",Общая!I173," 
", Общая!K173," ",Общая!L173)</f>
        <v>Гатаулин  Дамир  Айдарович 
Главный инженер 4 месяца</v>
      </c>
      <c r="E187" s="18" t="str">
        <f>Общая!M173</f>
        <v>первичная</v>
      </c>
      <c r="F187" s="18" t="str">
        <f>Общая!R173</f>
        <v>II до и выше 1000В</v>
      </c>
      <c r="G187" s="18" t="str">
        <f>Общая!N173</f>
        <v>административно-технический персонал</v>
      </c>
      <c r="H187" s="49" t="str">
        <f>Общая!S173</f>
        <v>ПТЭЭПЭЭ</v>
      </c>
      <c r="I187" s="19">
        <f>Общая!V173</f>
        <v>0.64583333333333304</v>
      </c>
    </row>
    <row r="188" spans="2:9" s="11" customFormat="1" ht="80.099999999999994" customHeight="1" x14ac:dyDescent="0.25">
      <c r="B188" s="10">
        <f>Общая!B174</f>
        <v>171</v>
      </c>
      <c r="C188" s="16" t="str">
        <f>Общая!E174</f>
        <v>ООО "РЕАЛ"</v>
      </c>
      <c r="D188" s="17" t="str">
        <f>CONCATENATE(Общая!G174," ",Общая!H174," ",Общая!I174," 
", Общая!K174," ",Общая!L174)</f>
        <v>Егоров  Александр Валентинович 
системный администратор 4 мес</v>
      </c>
      <c r="E188" s="18" t="str">
        <f>Общая!M174</f>
        <v>первичная</v>
      </c>
      <c r="F188" s="18" t="str">
        <f>Общая!R174</f>
        <v>II до 1000 В</v>
      </c>
      <c r="G188" s="18" t="str">
        <f>Общая!N174</f>
        <v>административно-технический персонал</v>
      </c>
      <c r="H188" s="49" t="str">
        <f>Общая!S174</f>
        <v>ПТЭЭПЭЭ</v>
      </c>
      <c r="I188" s="19">
        <f>Общая!V174</f>
        <v>0.64583333333333304</v>
      </c>
    </row>
    <row r="189" spans="2:9" s="11" customFormat="1" ht="80.099999999999994" customHeight="1" x14ac:dyDescent="0.25">
      <c r="B189" s="10">
        <f>Общая!B175</f>
        <v>172</v>
      </c>
      <c r="C189" s="16" t="str">
        <f>Общая!E175</f>
        <v>ООО "РЕАЛ"</v>
      </c>
      <c r="D189" s="17" t="str">
        <f>CONCATENATE(Общая!G175," ",Общая!H175," ",Общая!I175," 
", Общая!K175," ",Общая!L175)</f>
        <v>Струговец  Алексей  Михайлович 
заведующий хозяйством 5 мес</v>
      </c>
      <c r="E189" s="18" t="str">
        <f>Общая!M175</f>
        <v>первичная</v>
      </c>
      <c r="F189" s="18" t="str">
        <f>Общая!R175</f>
        <v>II до 1000 В</v>
      </c>
      <c r="G189" s="18" t="str">
        <f>Общая!N175</f>
        <v>административно-технический персонал</v>
      </c>
      <c r="H189" s="49" t="str">
        <f>Общая!S175</f>
        <v>ПТЭЭПЭЭ</v>
      </c>
      <c r="I189" s="19">
        <f>Общая!V175</f>
        <v>0.64583333333333304</v>
      </c>
    </row>
    <row r="190" spans="2:9" s="11" customFormat="1" ht="80.099999999999994" customHeight="1" x14ac:dyDescent="0.25">
      <c r="B190" s="10">
        <f>Общая!B176</f>
        <v>173</v>
      </c>
      <c r="C190" s="16" t="str">
        <f>Общая!E176</f>
        <v xml:space="preserve">ООО «Техностром-Центр» </v>
      </c>
      <c r="D190" s="17" t="str">
        <f>CONCATENATE(Общая!G176," ",Общая!H176," ",Общая!I176," 
", Общая!K176," ",Общая!L176)</f>
        <v>Трофименко  Сергей Леонидович 
Механик 1 год</v>
      </c>
      <c r="E190" s="18" t="str">
        <f>Общая!M176</f>
        <v>очередная</v>
      </c>
      <c r="F190" s="18" t="str">
        <f>Общая!R176</f>
        <v>III до и выше 1000 В</v>
      </c>
      <c r="G190" s="18" t="str">
        <f>Общая!N176</f>
        <v>административно-технический персонал</v>
      </c>
      <c r="H190" s="49" t="str">
        <f>Общая!S176</f>
        <v>ПТЭЭПЭЭ</v>
      </c>
      <c r="I190" s="19">
        <f>Общая!V176</f>
        <v>0.64583333333333304</v>
      </c>
    </row>
    <row r="191" spans="2:9" s="43" customFormat="1" ht="80.099999999999994" customHeight="1" x14ac:dyDescent="0.25">
      <c r="B191" s="10">
        <f>Общая!B177</f>
        <v>174</v>
      </c>
      <c r="C191" s="16" t="str">
        <f>Общая!E177</f>
        <v xml:space="preserve">ООО «Техностром-Центр» </v>
      </c>
      <c r="D191" s="17" t="str">
        <f>CONCATENATE(Общая!G177," ",Общая!H177," ",Общая!I177," 
", Общая!K177," ",Общая!L177)</f>
        <v>Троян  Юрий  Витальевич 
Заместитель генерального директора 4 года</v>
      </c>
      <c r="E191" s="18" t="str">
        <f>Общая!M177</f>
        <v>очередная</v>
      </c>
      <c r="F191" s="18" t="str">
        <f>Общая!R177</f>
        <v>V до и выше 1000 В</v>
      </c>
      <c r="G191" s="18" t="str">
        <f>Общая!N177</f>
        <v>административно-технический персонал</v>
      </c>
      <c r="H191" s="49" t="str">
        <f>Общая!S177</f>
        <v>ПТЭЭПЭЭ</v>
      </c>
      <c r="I191" s="19">
        <f>Общая!V177</f>
        <v>0.64583333333333304</v>
      </c>
    </row>
    <row r="192" spans="2:9" s="43" customFormat="1" ht="80.099999999999994" customHeight="1" x14ac:dyDescent="0.25">
      <c r="B192" s="10">
        <f>Общая!B178</f>
        <v>175</v>
      </c>
      <c r="C192" s="16">
        <f>Общая!E178</f>
        <v>0</v>
      </c>
      <c r="D192" s="17" t="str">
        <f>CONCATENATE(Общая!G178," ",Общая!H178," ",Общая!I178," 
", Общая!K178," ",Общая!L178)</f>
        <v xml:space="preserve">   
 </v>
      </c>
      <c r="E192" s="18">
        <f>Общая!M178</f>
        <v>0</v>
      </c>
      <c r="F192" s="18">
        <f>Общая!R178</f>
        <v>0</v>
      </c>
      <c r="G192" s="18">
        <f>Общая!N178</f>
        <v>0</v>
      </c>
      <c r="H192" s="49">
        <f>Общая!S178</f>
        <v>0</v>
      </c>
      <c r="I192" s="19">
        <f>Общая!V178</f>
        <v>0.64583333333333304</v>
      </c>
    </row>
    <row r="193" spans="2:9" s="43" customFormat="1" ht="80.099999999999994" customHeight="1" x14ac:dyDescent="0.25">
      <c r="B193" s="10">
        <f>Общая!B179</f>
        <v>176</v>
      </c>
      <c r="C193" s="16">
        <f>Общая!E179</f>
        <v>0</v>
      </c>
      <c r="D193" s="17" t="str">
        <f>CONCATENATE(Общая!G179," ",Общая!H179," ",Общая!I179," 
", Общая!K179," ",Общая!L179)</f>
        <v xml:space="preserve">   
 </v>
      </c>
      <c r="E193" s="18">
        <f>Общая!M179</f>
        <v>0</v>
      </c>
      <c r="F193" s="18">
        <f>Общая!R179</f>
        <v>0</v>
      </c>
      <c r="G193" s="18">
        <f>Общая!N179</f>
        <v>0</v>
      </c>
      <c r="H193" s="49">
        <f>Общая!S179</f>
        <v>0</v>
      </c>
      <c r="I193" s="19">
        <f>Общая!V179</f>
        <v>0.64583333333333304</v>
      </c>
    </row>
    <row r="194" spans="2:9" s="11" customFormat="1" ht="80.099999999999994" customHeight="1" x14ac:dyDescent="0.25">
      <c r="B194" s="10">
        <f>Общая!B180</f>
        <v>177</v>
      </c>
      <c r="C194" s="16">
        <f>Общая!E180</f>
        <v>0</v>
      </c>
      <c r="D194" s="17" t="str">
        <f>CONCATENATE(Общая!G180," ",Общая!H180," ",Общая!I180," 
", Общая!K180," ",Общая!L180)</f>
        <v xml:space="preserve">   
 </v>
      </c>
      <c r="E194" s="18">
        <f>Общая!M180</f>
        <v>0</v>
      </c>
      <c r="F194" s="18">
        <f>Общая!R180</f>
        <v>0</v>
      </c>
      <c r="G194" s="18">
        <f>Общая!N180</f>
        <v>0</v>
      </c>
      <c r="H194" s="49">
        <f>Общая!S180</f>
        <v>0</v>
      </c>
      <c r="I194" s="19">
        <f>Общая!V180</f>
        <v>0.64583333333333304</v>
      </c>
    </row>
    <row r="195" spans="2:9" s="11" customFormat="1" ht="80.099999999999994" hidden="1" customHeight="1" x14ac:dyDescent="0.25">
      <c r="B195" s="10" t="e">
        <f>Общая!#REF!</f>
        <v>#REF!</v>
      </c>
      <c r="C195" s="16" t="e">
        <f>Общая!#REF!</f>
        <v>#REF!</v>
      </c>
      <c r="D195" s="17" t="e">
        <f>CONCATENATE(Общая!#REF!," ",Общая!#REF!," ",Общая!#REF!," 
", Общая!#REF!," ",Общая!#REF!)</f>
        <v>#REF!</v>
      </c>
      <c r="E195" s="18" t="e">
        <f>Общая!#REF!</f>
        <v>#REF!</v>
      </c>
      <c r="F195" s="18" t="e">
        <f>Общая!#REF!</f>
        <v>#REF!</v>
      </c>
      <c r="G195" s="18" t="e">
        <f>Общая!#REF!</f>
        <v>#REF!</v>
      </c>
      <c r="H195" s="49" t="e">
        <f>Общая!#REF!</f>
        <v>#REF!</v>
      </c>
      <c r="I195" s="19" t="e">
        <f>Общая!#REF!</f>
        <v>#REF!</v>
      </c>
    </row>
    <row r="196" spans="2:9" s="11" customFormat="1" ht="80.099999999999994" hidden="1" customHeight="1" x14ac:dyDescent="0.25">
      <c r="B196" s="10" t="e">
        <f>Общая!#REF!</f>
        <v>#REF!</v>
      </c>
      <c r="C196" s="16" t="e">
        <f>Общая!#REF!</f>
        <v>#REF!</v>
      </c>
      <c r="D196" s="17" t="e">
        <f>CONCATENATE(Общая!#REF!," ",Общая!#REF!," ",Общая!#REF!," 
", Общая!#REF!," ",Общая!#REF!)</f>
        <v>#REF!</v>
      </c>
      <c r="E196" s="18" t="e">
        <f>Общая!#REF!</f>
        <v>#REF!</v>
      </c>
      <c r="F196" s="18" t="e">
        <f>Общая!#REF!</f>
        <v>#REF!</v>
      </c>
      <c r="G196" s="18" t="e">
        <f>Общая!#REF!</f>
        <v>#REF!</v>
      </c>
      <c r="H196" s="49" t="e">
        <f>Общая!#REF!</f>
        <v>#REF!</v>
      </c>
      <c r="I196" s="19" t="e">
        <f>Общая!#REF!</f>
        <v>#REF!</v>
      </c>
    </row>
    <row r="197" spans="2:9" s="11" customFormat="1" ht="80.099999999999994" hidden="1" customHeight="1" x14ac:dyDescent="0.25">
      <c r="B197" s="10" t="e">
        <f>Общая!#REF!</f>
        <v>#REF!</v>
      </c>
      <c r="C197" s="16" t="e">
        <f>Общая!#REF!</f>
        <v>#REF!</v>
      </c>
      <c r="D197" s="17" t="e">
        <f>CONCATENATE(Общая!#REF!," ",Общая!#REF!," ",Общая!#REF!," 
", Общая!#REF!," ",Общая!#REF!)</f>
        <v>#REF!</v>
      </c>
      <c r="E197" s="18" t="e">
        <f>Общая!#REF!</f>
        <v>#REF!</v>
      </c>
      <c r="F197" s="18" t="e">
        <f>Общая!#REF!</f>
        <v>#REF!</v>
      </c>
      <c r="G197" s="18" t="e">
        <f>Общая!#REF!</f>
        <v>#REF!</v>
      </c>
      <c r="H197" s="49" t="e">
        <f>Общая!#REF!</f>
        <v>#REF!</v>
      </c>
      <c r="I197" s="19" t="e">
        <f>Общая!#REF!</f>
        <v>#REF!</v>
      </c>
    </row>
    <row r="198" spans="2:9" s="11" customFormat="1" ht="80.099999999999994" hidden="1" customHeight="1" x14ac:dyDescent="0.25">
      <c r="B198" s="10" t="e">
        <f>Общая!#REF!</f>
        <v>#REF!</v>
      </c>
      <c r="C198" s="16" t="e">
        <f>Общая!#REF!</f>
        <v>#REF!</v>
      </c>
      <c r="D198" s="17" t="e">
        <f>CONCATENATE(Общая!#REF!," ",Общая!#REF!," ",Общая!#REF!," 
", Общая!#REF!," ",Общая!#REF!)</f>
        <v>#REF!</v>
      </c>
      <c r="E198" s="18" t="e">
        <f>Общая!#REF!</f>
        <v>#REF!</v>
      </c>
      <c r="F198" s="18" t="e">
        <f>Общая!#REF!</f>
        <v>#REF!</v>
      </c>
      <c r="G198" s="18" t="e">
        <f>Общая!#REF!</f>
        <v>#REF!</v>
      </c>
      <c r="H198" s="49" t="e">
        <f>Общая!#REF!</f>
        <v>#REF!</v>
      </c>
      <c r="I198" s="19" t="e">
        <f>Общая!#REF!</f>
        <v>#REF!</v>
      </c>
    </row>
    <row r="199" spans="2:9" s="11" customFormat="1" ht="80.099999999999994" hidden="1" customHeight="1" x14ac:dyDescent="0.25">
      <c r="B199" s="10" t="e">
        <f>Общая!#REF!</f>
        <v>#REF!</v>
      </c>
      <c r="C199" s="16" t="e">
        <f>Общая!#REF!</f>
        <v>#REF!</v>
      </c>
      <c r="D199" s="17" t="e">
        <f>CONCATENATE(Общая!#REF!," ",Общая!#REF!," ",Общая!#REF!," 
", Общая!#REF!," ",Общая!#REF!)</f>
        <v>#REF!</v>
      </c>
      <c r="E199" s="18" t="e">
        <f>Общая!#REF!</f>
        <v>#REF!</v>
      </c>
      <c r="F199" s="18" t="e">
        <f>Общая!#REF!</f>
        <v>#REF!</v>
      </c>
      <c r="G199" s="18" t="e">
        <f>Общая!#REF!</f>
        <v>#REF!</v>
      </c>
      <c r="H199" s="49" t="e">
        <f>Общая!#REF!</f>
        <v>#REF!</v>
      </c>
      <c r="I199" s="19" t="e">
        <f>Общая!#REF!</f>
        <v>#REF!</v>
      </c>
    </row>
    <row r="200" spans="2:9" s="11" customFormat="1" ht="80.099999999999994" hidden="1" customHeight="1" x14ac:dyDescent="0.25">
      <c r="B200" s="10" t="e">
        <f>Общая!#REF!</f>
        <v>#REF!</v>
      </c>
      <c r="C200" s="16" t="e">
        <f>Общая!#REF!</f>
        <v>#REF!</v>
      </c>
      <c r="D200" s="17" t="e">
        <f>CONCATENATE(Общая!#REF!," ",Общая!#REF!," ",Общая!#REF!," 
", Общая!#REF!," ",Общая!#REF!)</f>
        <v>#REF!</v>
      </c>
      <c r="E200" s="18" t="e">
        <f>Общая!#REF!</f>
        <v>#REF!</v>
      </c>
      <c r="F200" s="18" t="e">
        <f>Общая!#REF!</f>
        <v>#REF!</v>
      </c>
      <c r="G200" s="18" t="e">
        <f>Общая!#REF!</f>
        <v>#REF!</v>
      </c>
      <c r="H200" s="49" t="e">
        <f>Общая!#REF!</f>
        <v>#REF!</v>
      </c>
      <c r="I200" s="19" t="e">
        <f>Общая!#REF!</f>
        <v>#REF!</v>
      </c>
    </row>
    <row r="201" spans="2:9" s="11" customFormat="1" ht="80.099999999999994" hidden="1" customHeight="1" x14ac:dyDescent="0.25">
      <c r="B201" s="10" t="e">
        <f>Общая!#REF!</f>
        <v>#REF!</v>
      </c>
      <c r="C201" s="16" t="e">
        <f>Общая!#REF!</f>
        <v>#REF!</v>
      </c>
      <c r="D201" s="17" t="e">
        <f>CONCATENATE(Общая!#REF!," ",Общая!#REF!," ",Общая!#REF!," 
", Общая!#REF!," ",Общая!#REF!)</f>
        <v>#REF!</v>
      </c>
      <c r="E201" s="18" t="e">
        <f>Общая!#REF!</f>
        <v>#REF!</v>
      </c>
      <c r="F201" s="18" t="e">
        <f>Общая!#REF!</f>
        <v>#REF!</v>
      </c>
      <c r="G201" s="18" t="e">
        <f>Общая!#REF!</f>
        <v>#REF!</v>
      </c>
      <c r="H201" s="49" t="e">
        <f>Общая!#REF!</f>
        <v>#REF!</v>
      </c>
      <c r="I201" s="19" t="e">
        <f>Общая!#REF!</f>
        <v>#REF!</v>
      </c>
    </row>
    <row r="202" spans="2:9" s="11" customFormat="1" ht="80.099999999999994" hidden="1" customHeight="1" x14ac:dyDescent="0.25">
      <c r="B202" s="10" t="e">
        <f>Общая!#REF!</f>
        <v>#REF!</v>
      </c>
      <c r="C202" s="16" t="e">
        <f>Общая!#REF!</f>
        <v>#REF!</v>
      </c>
      <c r="D202" s="17" t="e">
        <f>CONCATENATE(Общая!#REF!," ",Общая!#REF!," ",Общая!#REF!," 
", Общая!#REF!," ",Общая!#REF!)</f>
        <v>#REF!</v>
      </c>
      <c r="E202" s="18" t="e">
        <f>Общая!#REF!</f>
        <v>#REF!</v>
      </c>
      <c r="F202" s="18" t="e">
        <f>Общая!#REF!</f>
        <v>#REF!</v>
      </c>
      <c r="G202" s="18" t="e">
        <f>Общая!#REF!</f>
        <v>#REF!</v>
      </c>
      <c r="H202" s="49" t="e">
        <f>Общая!#REF!</f>
        <v>#REF!</v>
      </c>
      <c r="I202" s="19" t="e">
        <f>Общая!#REF!</f>
        <v>#REF!</v>
      </c>
    </row>
    <row r="203" spans="2:9" s="11" customFormat="1" ht="80.099999999999994" hidden="1" customHeight="1" x14ac:dyDescent="0.25">
      <c r="B203" s="10" t="e">
        <f>Общая!#REF!</f>
        <v>#REF!</v>
      </c>
      <c r="C203" s="16" t="e">
        <f>Общая!#REF!</f>
        <v>#REF!</v>
      </c>
      <c r="D203" s="17" t="e">
        <f>CONCATENATE(Общая!#REF!," ",Общая!#REF!," ",Общая!#REF!," 
", Общая!#REF!," ",Общая!#REF!)</f>
        <v>#REF!</v>
      </c>
      <c r="E203" s="18" t="e">
        <f>Общая!#REF!</f>
        <v>#REF!</v>
      </c>
      <c r="F203" s="18" t="e">
        <f>Общая!#REF!</f>
        <v>#REF!</v>
      </c>
      <c r="G203" s="18" t="e">
        <f>Общая!#REF!</f>
        <v>#REF!</v>
      </c>
      <c r="H203" s="49" t="e">
        <f>Общая!#REF!</f>
        <v>#REF!</v>
      </c>
      <c r="I203" s="19" t="e">
        <f>Общая!#REF!</f>
        <v>#REF!</v>
      </c>
    </row>
    <row r="204" spans="2:9" s="11" customFormat="1" ht="80.099999999999994" hidden="1" customHeight="1" x14ac:dyDescent="0.25">
      <c r="B204" s="10" t="e">
        <f>Общая!#REF!</f>
        <v>#REF!</v>
      </c>
      <c r="C204" s="16" t="e">
        <f>Общая!#REF!</f>
        <v>#REF!</v>
      </c>
      <c r="D204" s="17" t="e">
        <f>CONCATENATE(Общая!#REF!," ",Общая!#REF!," ",Общая!#REF!," 
", Общая!#REF!," ",Общая!#REF!)</f>
        <v>#REF!</v>
      </c>
      <c r="E204" s="18" t="e">
        <f>Общая!#REF!</f>
        <v>#REF!</v>
      </c>
      <c r="F204" s="18" t="e">
        <f>Общая!#REF!</f>
        <v>#REF!</v>
      </c>
      <c r="G204" s="18" t="e">
        <f>Общая!#REF!</f>
        <v>#REF!</v>
      </c>
      <c r="H204" s="49" t="e">
        <f>Общая!#REF!</f>
        <v>#REF!</v>
      </c>
      <c r="I204" s="19" t="e">
        <f>Общая!#REF!</f>
        <v>#REF!</v>
      </c>
    </row>
    <row r="205" spans="2:9" s="11" customFormat="1" ht="80.099999999999994" hidden="1" customHeight="1" x14ac:dyDescent="0.25">
      <c r="B205" s="10" t="e">
        <f>Общая!#REF!</f>
        <v>#REF!</v>
      </c>
      <c r="C205" s="16" t="e">
        <f>Общая!#REF!</f>
        <v>#REF!</v>
      </c>
      <c r="D205" s="17" t="e">
        <f>CONCATENATE(Общая!#REF!," ",Общая!#REF!," ",Общая!#REF!," 
", Общая!#REF!," ",Общая!#REF!)</f>
        <v>#REF!</v>
      </c>
      <c r="E205" s="18" t="e">
        <f>Общая!#REF!</f>
        <v>#REF!</v>
      </c>
      <c r="F205" s="18" t="e">
        <f>Общая!#REF!</f>
        <v>#REF!</v>
      </c>
      <c r="G205" s="18" t="e">
        <f>Общая!#REF!</f>
        <v>#REF!</v>
      </c>
      <c r="H205" s="49" t="e">
        <f>Общая!#REF!</f>
        <v>#REF!</v>
      </c>
      <c r="I205" s="19" t="e">
        <f>Общая!#REF!</f>
        <v>#REF!</v>
      </c>
    </row>
    <row r="206" spans="2:9" s="11" customFormat="1" ht="80.099999999999994" hidden="1" customHeight="1" x14ac:dyDescent="0.25">
      <c r="B206" s="10" t="e">
        <f>Общая!#REF!</f>
        <v>#REF!</v>
      </c>
      <c r="C206" s="16" t="e">
        <f>Общая!#REF!</f>
        <v>#REF!</v>
      </c>
      <c r="D206" s="17" t="e">
        <f>CONCATENATE(Общая!#REF!," ",Общая!#REF!," ",Общая!#REF!," 
", Общая!#REF!," ",Общая!#REF!)</f>
        <v>#REF!</v>
      </c>
      <c r="E206" s="18" t="e">
        <f>Общая!#REF!</f>
        <v>#REF!</v>
      </c>
      <c r="F206" s="18" t="e">
        <f>Общая!#REF!</f>
        <v>#REF!</v>
      </c>
      <c r="G206" s="18" t="e">
        <f>Общая!#REF!</f>
        <v>#REF!</v>
      </c>
      <c r="H206" s="49" t="e">
        <f>Общая!#REF!</f>
        <v>#REF!</v>
      </c>
      <c r="I206" s="19" t="e">
        <f>Общая!#REF!</f>
        <v>#REF!</v>
      </c>
    </row>
    <row r="207" spans="2:9" s="11" customFormat="1" ht="80.099999999999994" hidden="1" customHeight="1" x14ac:dyDescent="0.25">
      <c r="B207" s="10" t="e">
        <f>Общая!#REF!</f>
        <v>#REF!</v>
      </c>
      <c r="C207" s="16" t="e">
        <f>Общая!#REF!</f>
        <v>#REF!</v>
      </c>
      <c r="D207" s="17" t="e">
        <f>CONCATENATE(Общая!#REF!," ",Общая!#REF!," ",Общая!#REF!," 
", Общая!#REF!," ",Общая!#REF!)</f>
        <v>#REF!</v>
      </c>
      <c r="E207" s="18" t="e">
        <f>Общая!#REF!</f>
        <v>#REF!</v>
      </c>
      <c r="F207" s="18" t="e">
        <f>Общая!#REF!</f>
        <v>#REF!</v>
      </c>
      <c r="G207" s="18" t="e">
        <f>Общая!#REF!</f>
        <v>#REF!</v>
      </c>
      <c r="H207" s="49" t="e">
        <f>Общая!#REF!</f>
        <v>#REF!</v>
      </c>
      <c r="I207" s="19" t="e">
        <f>Общая!#REF!</f>
        <v>#REF!</v>
      </c>
    </row>
    <row r="208" spans="2:9" s="11" customFormat="1" ht="80.099999999999994" hidden="1" customHeight="1" x14ac:dyDescent="0.25">
      <c r="B208" s="10" t="e">
        <f>Общая!#REF!</f>
        <v>#REF!</v>
      </c>
      <c r="C208" s="16" t="e">
        <f>Общая!#REF!</f>
        <v>#REF!</v>
      </c>
      <c r="D208" s="17" t="e">
        <f>CONCATENATE(Общая!#REF!," ",Общая!#REF!," ",Общая!#REF!," 
", Общая!#REF!," ",Общая!#REF!)</f>
        <v>#REF!</v>
      </c>
      <c r="E208" s="18" t="e">
        <f>Общая!#REF!</f>
        <v>#REF!</v>
      </c>
      <c r="F208" s="18" t="e">
        <f>Общая!#REF!</f>
        <v>#REF!</v>
      </c>
      <c r="G208" s="18" t="e">
        <f>Общая!#REF!</f>
        <v>#REF!</v>
      </c>
      <c r="H208" s="49" t="e">
        <f>Общая!#REF!</f>
        <v>#REF!</v>
      </c>
      <c r="I208" s="19" t="e">
        <f>Общая!#REF!</f>
        <v>#REF!</v>
      </c>
    </row>
    <row r="209" spans="2:9" s="11" customFormat="1" ht="80.099999999999994" hidden="1" customHeight="1" x14ac:dyDescent="0.25">
      <c r="B209" s="10" t="e">
        <f>Общая!#REF!</f>
        <v>#REF!</v>
      </c>
      <c r="C209" s="16" t="e">
        <f>Общая!#REF!</f>
        <v>#REF!</v>
      </c>
      <c r="D209" s="17" t="e">
        <f>CONCATENATE(Общая!#REF!," ",Общая!#REF!," ",Общая!#REF!," 
", Общая!#REF!," ",Общая!#REF!)</f>
        <v>#REF!</v>
      </c>
      <c r="E209" s="18" t="e">
        <f>Общая!#REF!</f>
        <v>#REF!</v>
      </c>
      <c r="F209" s="18" t="e">
        <f>Общая!#REF!</f>
        <v>#REF!</v>
      </c>
      <c r="G209" s="18" t="e">
        <f>Общая!#REF!</f>
        <v>#REF!</v>
      </c>
      <c r="H209" s="49" t="e">
        <f>Общая!#REF!</f>
        <v>#REF!</v>
      </c>
      <c r="I209" s="19" t="e">
        <f>Общая!#REF!</f>
        <v>#REF!</v>
      </c>
    </row>
    <row r="210" spans="2:9" s="11" customFormat="1" ht="80.099999999999994" hidden="1" customHeight="1" x14ac:dyDescent="0.25">
      <c r="B210" s="10" t="e">
        <f>Общая!#REF!</f>
        <v>#REF!</v>
      </c>
      <c r="C210" s="16" t="e">
        <f>Общая!#REF!</f>
        <v>#REF!</v>
      </c>
      <c r="D210" s="17" t="e">
        <f>CONCATENATE(Общая!#REF!," ",Общая!#REF!," ",Общая!#REF!," 
", Общая!#REF!," ",Общая!#REF!)</f>
        <v>#REF!</v>
      </c>
      <c r="E210" s="18" t="e">
        <f>Общая!#REF!</f>
        <v>#REF!</v>
      </c>
      <c r="F210" s="18" t="e">
        <f>Общая!#REF!</f>
        <v>#REF!</v>
      </c>
      <c r="G210" s="18" t="e">
        <f>Общая!#REF!</f>
        <v>#REF!</v>
      </c>
      <c r="H210" s="49" t="e">
        <f>Общая!#REF!</f>
        <v>#REF!</v>
      </c>
      <c r="I210" s="19" t="e">
        <f>Общая!#REF!</f>
        <v>#REF!</v>
      </c>
    </row>
    <row r="211" spans="2:9" s="11" customFormat="1" ht="80.099999999999994" hidden="1" customHeight="1" x14ac:dyDescent="0.25">
      <c r="B211" s="10" t="e">
        <f>Общая!#REF!</f>
        <v>#REF!</v>
      </c>
      <c r="C211" s="16" t="e">
        <f>Общая!#REF!</f>
        <v>#REF!</v>
      </c>
      <c r="D211" s="17" t="e">
        <f>CONCATENATE(Общая!#REF!," ",Общая!#REF!," ",Общая!#REF!," 
", Общая!#REF!," ",Общая!#REF!)</f>
        <v>#REF!</v>
      </c>
      <c r="E211" s="18" t="e">
        <f>Общая!#REF!</f>
        <v>#REF!</v>
      </c>
      <c r="F211" s="18" t="e">
        <f>Общая!#REF!</f>
        <v>#REF!</v>
      </c>
      <c r="G211" s="18" t="e">
        <f>Общая!#REF!</f>
        <v>#REF!</v>
      </c>
      <c r="H211" s="49" t="e">
        <f>Общая!#REF!</f>
        <v>#REF!</v>
      </c>
      <c r="I211" s="19" t="e">
        <f>Общая!#REF!</f>
        <v>#REF!</v>
      </c>
    </row>
    <row r="212" spans="2:9" s="11" customFormat="1" ht="80.099999999999994" hidden="1" customHeight="1" x14ac:dyDescent="0.25">
      <c r="B212" s="10" t="e">
        <f>Общая!#REF!</f>
        <v>#REF!</v>
      </c>
      <c r="C212" s="16" t="e">
        <f>Общая!#REF!</f>
        <v>#REF!</v>
      </c>
      <c r="D212" s="17" t="e">
        <f>CONCATENATE(Общая!#REF!," ",Общая!#REF!," ",Общая!#REF!," 
", Общая!#REF!," ",Общая!#REF!)</f>
        <v>#REF!</v>
      </c>
      <c r="E212" s="18" t="e">
        <f>Общая!#REF!</f>
        <v>#REF!</v>
      </c>
      <c r="F212" s="18" t="e">
        <f>Общая!#REF!</f>
        <v>#REF!</v>
      </c>
      <c r="G212" s="18" t="e">
        <f>Общая!#REF!</f>
        <v>#REF!</v>
      </c>
      <c r="H212" s="49" t="e">
        <f>Общая!#REF!</f>
        <v>#REF!</v>
      </c>
      <c r="I212" s="19" t="e">
        <f>Общая!#REF!</f>
        <v>#REF!</v>
      </c>
    </row>
    <row r="213" spans="2:9" s="11" customFormat="1" ht="80.099999999999994" hidden="1" customHeight="1" x14ac:dyDescent="0.25">
      <c r="B213" s="10" t="e">
        <f>Общая!#REF!</f>
        <v>#REF!</v>
      </c>
      <c r="C213" s="16" t="e">
        <f>Общая!#REF!</f>
        <v>#REF!</v>
      </c>
      <c r="D213" s="17" t="e">
        <f>CONCATENATE(Общая!#REF!," ",Общая!#REF!," ",Общая!#REF!," 
", Общая!#REF!," ",Общая!#REF!)</f>
        <v>#REF!</v>
      </c>
      <c r="E213" s="18" t="e">
        <f>Общая!#REF!</f>
        <v>#REF!</v>
      </c>
      <c r="F213" s="18" t="e">
        <f>Общая!#REF!</f>
        <v>#REF!</v>
      </c>
      <c r="G213" s="18" t="e">
        <f>Общая!#REF!</f>
        <v>#REF!</v>
      </c>
      <c r="H213" s="49" t="e">
        <f>Общая!#REF!</f>
        <v>#REF!</v>
      </c>
      <c r="I213" s="19" t="e">
        <f>Общая!#REF!</f>
        <v>#REF!</v>
      </c>
    </row>
    <row r="214" spans="2:9" s="11" customFormat="1" ht="80.099999999999994" hidden="1" customHeight="1" x14ac:dyDescent="0.25">
      <c r="B214" s="10" t="e">
        <f>Общая!#REF!</f>
        <v>#REF!</v>
      </c>
      <c r="C214" s="16" t="e">
        <f>Общая!#REF!</f>
        <v>#REF!</v>
      </c>
      <c r="D214" s="17" t="e">
        <f>CONCATENATE(Общая!#REF!," ",Общая!#REF!," ",Общая!#REF!," 
", Общая!#REF!," ",Общая!#REF!)</f>
        <v>#REF!</v>
      </c>
      <c r="E214" s="18" t="e">
        <f>Общая!#REF!</f>
        <v>#REF!</v>
      </c>
      <c r="F214" s="18" t="e">
        <f>Общая!#REF!</f>
        <v>#REF!</v>
      </c>
      <c r="G214" s="18" t="e">
        <f>Общая!#REF!</f>
        <v>#REF!</v>
      </c>
      <c r="H214" s="49" t="e">
        <f>Общая!#REF!</f>
        <v>#REF!</v>
      </c>
      <c r="I214" s="19" t="e">
        <f>Общая!#REF!</f>
        <v>#REF!</v>
      </c>
    </row>
    <row r="215" spans="2:9" s="44" customFormat="1" ht="27.75" x14ac:dyDescent="0.25">
      <c r="D215" s="45"/>
    </row>
    <row r="216" spans="2:9" s="44" customFormat="1" ht="27.75" x14ac:dyDescent="0.25">
      <c r="D216" s="45" t="s">
        <v>97</v>
      </c>
    </row>
  </sheetData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3" manualBreakCount="3">
    <brk id="124" max="8" man="1"/>
    <brk id="144" max="8" man="1"/>
    <brk id="200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19"/>
  <sheetViews>
    <sheetView topLeftCell="A170" zoomScaleNormal="100" workbookViewId="0">
      <selection activeCell="L216" sqref="L216"/>
    </sheetView>
  </sheetViews>
  <sheetFormatPr defaultColWidth="9.140625" defaultRowHeight="15.75" x14ac:dyDescent="0.25"/>
  <cols>
    <col min="1" max="1" width="1.7109375" style="1" customWidth="1"/>
    <col min="2" max="2" width="4.7109375" style="1" customWidth="1"/>
    <col min="3" max="3" width="45" style="1" customWidth="1"/>
    <col min="4" max="4" width="35.85546875" style="1" customWidth="1"/>
    <col min="5" max="5" width="13" style="1" bestFit="1" customWidth="1"/>
    <col min="6" max="6" width="15" style="1" customWidth="1"/>
    <col min="7" max="7" width="8.7109375"/>
    <col min="8" max="8" width="22.7109375" style="1" customWidth="1"/>
    <col min="9" max="16384" width="9.140625" style="1"/>
  </cols>
  <sheetData>
    <row r="1" spans="2:8" x14ac:dyDescent="0.25">
      <c r="G1" s="1"/>
    </row>
    <row r="2" spans="2:8" ht="18.75" x14ac:dyDescent="0.25">
      <c r="D2" s="5" t="s">
        <v>46</v>
      </c>
      <c r="G2" s="1"/>
    </row>
    <row r="3" spans="2:8" ht="18.75" x14ac:dyDescent="0.25">
      <c r="D3" s="2" t="s">
        <v>47</v>
      </c>
      <c r="G3" s="1"/>
    </row>
    <row r="4" spans="2:8" ht="18.75" x14ac:dyDescent="0.25">
      <c r="D4" s="2" t="s">
        <v>54</v>
      </c>
      <c r="G4" s="1"/>
    </row>
    <row r="5" spans="2:8" ht="18.75" x14ac:dyDescent="0.25">
      <c r="D5" s="2" t="s">
        <v>55</v>
      </c>
      <c r="G5" s="1"/>
    </row>
    <row r="7" spans="2:8" ht="31.5" x14ac:dyDescent="0.25">
      <c r="B7" s="4" t="s">
        <v>5</v>
      </c>
      <c r="C7" s="4" t="s">
        <v>48</v>
      </c>
      <c r="D7" s="4" t="s">
        <v>49</v>
      </c>
      <c r="E7" s="4" t="s">
        <v>50</v>
      </c>
      <c r="F7" s="4" t="s">
        <v>51</v>
      </c>
      <c r="G7" s="4" t="s">
        <v>63</v>
      </c>
      <c r="H7" s="4" t="s">
        <v>52</v>
      </c>
    </row>
    <row r="8" spans="2:8" ht="31.5" x14ac:dyDescent="0.25">
      <c r="B8" s="20" t="str">
        <f>CONCATENATE(Общая!B4)</f>
        <v>1</v>
      </c>
      <c r="C8" s="12" t="str">
        <f>CONCATENATE(Общая!G4," ",Общая!H4," ",Общая!I4)</f>
        <v>Чалдышкин  Николай  Николаевич</v>
      </c>
      <c r="D8" s="15" t="str">
        <f>Общая!E4</f>
        <v>ООО "Немецкий дом Балашиха"</v>
      </c>
      <c r="E8" s="15" t="s">
        <v>53</v>
      </c>
      <c r="F8" s="14" t="str">
        <f>CONCATENATE(TEXT(Общая!U4,"ДД.ММ.ГГГГ"))</f>
        <v>27.11.2023</v>
      </c>
      <c r="G8" s="38">
        <f>Общая!V4</f>
        <v>0.375</v>
      </c>
      <c r="H8" s="42" t="s">
        <v>928</v>
      </c>
    </row>
    <row r="9" spans="2:8" ht="31.5" x14ac:dyDescent="0.25">
      <c r="B9" s="20" t="str">
        <f>CONCATENATE(Общая!B5)</f>
        <v>2</v>
      </c>
      <c r="C9" s="12" t="str">
        <f>CONCATENATE(Общая!G5," ",Общая!H5," ",Общая!I5)</f>
        <v>Паршенков  Денис  Андреевич</v>
      </c>
      <c r="D9" s="15" t="str">
        <f>Общая!E5</f>
        <v>ООО "Немецкий дом Балашиха"</v>
      </c>
      <c r="E9" s="15" t="s">
        <v>53</v>
      </c>
      <c r="F9" s="14" t="str">
        <f>CONCATENATE(TEXT(Общая!U5,"ДД.ММ.ГГГГ"))</f>
        <v>27.11.2023</v>
      </c>
      <c r="G9" s="38">
        <f>Общая!V5</f>
        <v>0.375</v>
      </c>
      <c r="H9" s="42" t="s">
        <v>928</v>
      </c>
    </row>
    <row r="10" spans="2:8" ht="31.5" x14ac:dyDescent="0.25">
      <c r="B10" s="20" t="str">
        <f>CONCATENATE(Общая!B6)</f>
        <v>3</v>
      </c>
      <c r="C10" s="12" t="str">
        <f>CONCATENATE(Общая!G6," ",Общая!H6," ",Общая!I6)</f>
        <v>Голубятникова  Дарья  Алексеевна</v>
      </c>
      <c r="D10" s="15" t="str">
        <f>Общая!E6</f>
        <v>ООО "Люберцы-МКЦ"</v>
      </c>
      <c r="E10" s="15" t="s">
        <v>53</v>
      </c>
      <c r="F10" s="14" t="str">
        <f>CONCATENATE(TEXT(Общая!U6,"ДД.ММ.ГГГГ"))</f>
        <v>27.11.2023</v>
      </c>
      <c r="G10" s="38">
        <f>Общая!V6</f>
        <v>0.375</v>
      </c>
      <c r="H10" s="42" t="s">
        <v>928</v>
      </c>
    </row>
    <row r="11" spans="2:8" ht="31.5" x14ac:dyDescent="0.25">
      <c r="B11" s="20" t="str">
        <f>CONCATENATE(Общая!B7)</f>
        <v>4</v>
      </c>
      <c r="C11" s="12" t="str">
        <f>CONCATENATE(Общая!G7," ",Общая!H7," ",Общая!I7)</f>
        <v>Голубятникова  Дарья  Алексеевна</v>
      </c>
      <c r="D11" s="15" t="str">
        <f>Общая!E7</f>
        <v>ООО "Восток-ДО"</v>
      </c>
      <c r="E11" s="15" t="s">
        <v>53</v>
      </c>
      <c r="F11" s="14" t="str">
        <f>CONCATENATE(TEXT(Общая!U7,"ДД.ММ.ГГГГ"))</f>
        <v>27.11.2023</v>
      </c>
      <c r="G11" s="38">
        <f>Общая!V7</f>
        <v>0.375</v>
      </c>
      <c r="H11" s="42" t="s">
        <v>928</v>
      </c>
    </row>
    <row r="12" spans="2:8" ht="31.5" x14ac:dyDescent="0.25">
      <c r="B12" s="20" t="str">
        <f>CONCATENATE(Общая!B8)</f>
        <v>5</v>
      </c>
      <c r="C12" s="12" t="str">
        <f>CONCATENATE(Общая!G8," ",Общая!H8," ",Общая!I8)</f>
        <v>Полынчук  Руслан  Валентинович</v>
      </c>
      <c r="D12" s="15" t="str">
        <f>Общая!E8</f>
        <v>ООО "СПЛАТ ГЛОБАЛ"</v>
      </c>
      <c r="E12" s="15" t="s">
        <v>53</v>
      </c>
      <c r="F12" s="14" t="str">
        <f>CONCATENATE(TEXT(Общая!U8,"ДД.ММ.ГГГГ"))</f>
        <v>27.11.2023</v>
      </c>
      <c r="G12" s="38">
        <f>Общая!V8</f>
        <v>0.375</v>
      </c>
      <c r="H12" s="42" t="s">
        <v>928</v>
      </c>
    </row>
    <row r="13" spans="2:8" ht="31.5" x14ac:dyDescent="0.25">
      <c r="B13" s="20" t="str">
        <f>CONCATENATE(Общая!B9)</f>
        <v>6</v>
      </c>
      <c r="C13" s="12" t="str">
        <f>CONCATENATE(Общая!G9," ",Общая!H9," ",Общая!I9)</f>
        <v>Никитин  Сергей  Леонидович</v>
      </c>
      <c r="D13" s="15" t="str">
        <f>Общая!E9</f>
        <v>ИП "Гуменчук Н.А."</v>
      </c>
      <c r="E13" s="15" t="s">
        <v>53</v>
      </c>
      <c r="F13" s="14" t="str">
        <f>CONCATENATE(TEXT(Общая!U9,"ДД.ММ.ГГГГ"))</f>
        <v>27.11.2023</v>
      </c>
      <c r="G13" s="38">
        <f>Общая!V9</f>
        <v>0.375</v>
      </c>
      <c r="H13" s="42" t="s">
        <v>928</v>
      </c>
    </row>
    <row r="14" spans="2:8" ht="31.5" x14ac:dyDescent="0.25">
      <c r="B14" s="20" t="str">
        <f>CONCATENATE(Общая!B10)</f>
        <v>7</v>
      </c>
      <c r="C14" s="12" t="str">
        <f>CONCATENATE(Общая!G10," ",Общая!H10," ",Общая!I10)</f>
        <v>Плотников  Максим  Михайлович</v>
      </c>
      <c r="D14" s="15" t="str">
        <f>Общая!E10</f>
        <v>ИП "Гуменчук Н.А."</v>
      </c>
      <c r="E14" s="15" t="s">
        <v>53</v>
      </c>
      <c r="F14" s="14" t="str">
        <f>CONCATENATE(TEXT(Общая!U10,"ДД.ММ.ГГГГ"))</f>
        <v>27.11.2023</v>
      </c>
      <c r="G14" s="38">
        <f>Общая!V10</f>
        <v>0.375</v>
      </c>
      <c r="H14" s="42" t="s">
        <v>928</v>
      </c>
    </row>
    <row r="15" spans="2:8" ht="31.5" x14ac:dyDescent="0.25">
      <c r="B15" s="20" t="str">
        <f>CONCATENATE(Общая!B11)</f>
        <v>8</v>
      </c>
      <c r="C15" s="12" t="str">
        <f>CONCATENATE(Общая!G11," ",Общая!H11," ",Общая!I11)</f>
        <v xml:space="preserve">Истомин  Алексей Сергеевич </v>
      </c>
      <c r="D15" s="15" t="str">
        <f>Общая!E11</f>
        <v>ИП "Гуменчук Н.А."</v>
      </c>
      <c r="E15" s="15" t="s">
        <v>53</v>
      </c>
      <c r="F15" s="14" t="str">
        <f>CONCATENATE(TEXT(Общая!U11,"ДД.ММ.ГГГГ"))</f>
        <v>27.11.2023</v>
      </c>
      <c r="G15" s="38">
        <f>Общая!V11</f>
        <v>0.375</v>
      </c>
      <c r="H15" s="42" t="s">
        <v>928</v>
      </c>
    </row>
    <row r="16" spans="2:8" ht="31.5" x14ac:dyDescent="0.25">
      <c r="B16" s="20" t="str">
        <f>CONCATENATE(Общая!B12)</f>
        <v>9</v>
      </c>
      <c r="C16" s="12" t="str">
        <f>CONCATENATE(Общая!G12," ",Общая!H12," ",Общая!I12)</f>
        <v>Нелепа   Антон  Александрович</v>
      </c>
      <c r="D16" s="15" t="str">
        <f>Общая!E12</f>
        <v>ИП "Гуменчук Н.А."</v>
      </c>
      <c r="E16" s="15" t="s">
        <v>53</v>
      </c>
      <c r="F16" s="14" t="str">
        <f>CONCATENATE(TEXT(Общая!U12,"ДД.ММ.ГГГГ"))</f>
        <v>27.11.2023</v>
      </c>
      <c r="G16" s="38">
        <f>Общая!V12</f>
        <v>0.375</v>
      </c>
      <c r="H16" s="42" t="s">
        <v>928</v>
      </c>
    </row>
    <row r="17" spans="2:8" ht="31.5" x14ac:dyDescent="0.25">
      <c r="B17" s="20" t="str">
        <f>CONCATENATE(Общая!B13)</f>
        <v>10</v>
      </c>
      <c r="C17" s="12" t="str">
        <f>CONCATENATE(Общая!G13," ",Общая!H13," ",Общая!I13)</f>
        <v xml:space="preserve">Сивенковский   Андрей  Андреевич </v>
      </c>
      <c r="D17" s="15" t="str">
        <f>Общая!E13</f>
        <v>ИП "Гуменчук Н.А."</v>
      </c>
      <c r="E17" s="15" t="s">
        <v>53</v>
      </c>
      <c r="F17" s="14" t="str">
        <f>CONCATENATE(TEXT(Общая!U13,"ДД.ММ.ГГГГ"))</f>
        <v>27.11.2023</v>
      </c>
      <c r="G17" s="38">
        <f>Общая!V13</f>
        <v>0.375</v>
      </c>
      <c r="H17" s="42" t="s">
        <v>928</v>
      </c>
    </row>
    <row r="18" spans="2:8" ht="31.5" x14ac:dyDescent="0.25">
      <c r="B18" s="20" t="str">
        <f>CONCATENATE(Общая!B14)</f>
        <v>11</v>
      </c>
      <c r="C18" s="12" t="str">
        <f>CONCATENATE(Общая!G14," ",Общая!H14," ",Общая!I14)</f>
        <v>Тырин  Никита  Александрович</v>
      </c>
      <c r="D18" s="15" t="str">
        <f>Общая!E14</f>
        <v>ООО "МАЙ"</v>
      </c>
      <c r="E18" s="15" t="s">
        <v>53</v>
      </c>
      <c r="F18" s="14" t="str">
        <f>CONCATENATE(TEXT(Общая!U14,"ДД.ММ.ГГГГ"))</f>
        <v>27.11.2023</v>
      </c>
      <c r="G18" s="38">
        <f>Общая!V14</f>
        <v>0.375</v>
      </c>
      <c r="H18" s="42" t="s">
        <v>928</v>
      </c>
    </row>
    <row r="19" spans="2:8" ht="31.5" x14ac:dyDescent="0.25">
      <c r="B19" s="20" t="str">
        <f>CONCATENATE(Общая!B15)</f>
        <v>12</v>
      </c>
      <c r="C19" s="12" t="str">
        <f>CONCATENATE(Общая!G15," ",Общая!H15," ",Общая!I15)</f>
        <v>Туранова Ольга Викторовна</v>
      </c>
      <c r="D19" s="15" t="str">
        <f>Общая!E15</f>
        <v>ИФТТ РАН</v>
      </c>
      <c r="E19" s="15" t="s">
        <v>53</v>
      </c>
      <c r="F19" s="14" t="str">
        <f>CONCATENATE(TEXT(Общая!U15,"ДД.ММ.ГГГГ"))</f>
        <v>27.11.2023</v>
      </c>
      <c r="G19" s="38">
        <f>Общая!V15</f>
        <v>0.375</v>
      </c>
      <c r="H19" s="42" t="s">
        <v>928</v>
      </c>
    </row>
    <row r="20" spans="2:8" ht="31.5" x14ac:dyDescent="0.25">
      <c r="B20" s="20" t="str">
        <f>CONCATENATE(Общая!B16)</f>
        <v>13</v>
      </c>
      <c r="C20" s="12" t="str">
        <f>CONCATENATE(Общая!G16," ",Общая!H16," ",Общая!I16)</f>
        <v>Римкевич Виктор Сергеевич</v>
      </c>
      <c r="D20" s="15" t="str">
        <f>Общая!E16</f>
        <v>ООО "М.Ф.Компани"</v>
      </c>
      <c r="E20" s="15" t="s">
        <v>53</v>
      </c>
      <c r="F20" s="14" t="str">
        <f>CONCATENATE(TEXT(Общая!U16,"ДД.ММ.ГГГГ"))</f>
        <v>27.11.2023</v>
      </c>
      <c r="G20" s="38">
        <f>Общая!V16</f>
        <v>0.375</v>
      </c>
      <c r="H20" s="42" t="s">
        <v>928</v>
      </c>
    </row>
    <row r="21" spans="2:8" ht="31.5" x14ac:dyDescent="0.25">
      <c r="B21" s="20" t="str">
        <f>CONCATENATE(Общая!B17)</f>
        <v>14</v>
      </c>
      <c r="C21" s="12" t="str">
        <f>CONCATENATE(Общая!G17," ",Общая!H17," ",Общая!I17)</f>
        <v>Казарьянц Юрий Юрьевич</v>
      </c>
      <c r="D21" s="15" t="str">
        <f>Общая!E17</f>
        <v>ЗАО «Лыткаринское ППЖТ»</v>
      </c>
      <c r="E21" s="15" t="s">
        <v>53</v>
      </c>
      <c r="F21" s="14" t="str">
        <f>CONCATENATE(TEXT(Общая!U17,"ДД.ММ.ГГГГ"))</f>
        <v>27.11.2023</v>
      </c>
      <c r="G21" s="38">
        <f>Общая!V17</f>
        <v>0.375</v>
      </c>
      <c r="H21" s="42" t="s">
        <v>928</v>
      </c>
    </row>
    <row r="22" spans="2:8" ht="31.5" x14ac:dyDescent="0.25">
      <c r="B22" s="20" t="str">
        <f>CONCATENATE(Общая!B18)</f>
        <v>15</v>
      </c>
      <c r="C22" s="12" t="str">
        <f>CONCATENATE(Общая!G18," ",Общая!H18," ",Общая!I18)</f>
        <v>Кохов Виктор Игоревич</v>
      </c>
      <c r="D22" s="15" t="str">
        <f>Общая!E18</f>
        <v>ЗАО «Лыткаринское ППЖТ»</v>
      </c>
      <c r="E22" s="15" t="s">
        <v>53</v>
      </c>
      <c r="F22" s="14" t="str">
        <f>CONCATENATE(TEXT(Общая!U18,"ДД.ММ.ГГГГ"))</f>
        <v>27.11.2023</v>
      </c>
      <c r="G22" s="38">
        <f>Общая!V18</f>
        <v>0.375</v>
      </c>
      <c r="H22" s="42" t="s">
        <v>928</v>
      </c>
    </row>
    <row r="23" spans="2:8" ht="31.5" x14ac:dyDescent="0.25">
      <c r="B23" s="20" t="str">
        <f>CONCATENATE(Общая!B19)</f>
        <v>16</v>
      </c>
      <c r="C23" s="12" t="str">
        <f>CONCATENATE(Общая!G19," ",Общая!H19," ",Общая!I19)</f>
        <v>Мичурина Валентина Львовна</v>
      </c>
      <c r="D23" s="15" t="str">
        <f>Общая!E19</f>
        <v>ЗАО «Лыткаринское ППЖТ»</v>
      </c>
      <c r="E23" s="15" t="s">
        <v>53</v>
      </c>
      <c r="F23" s="14" t="str">
        <f>CONCATENATE(TEXT(Общая!U19,"ДД.ММ.ГГГГ"))</f>
        <v>27.11.2023</v>
      </c>
      <c r="G23" s="38">
        <f>Общая!V19</f>
        <v>0.375</v>
      </c>
      <c r="H23" s="42" t="s">
        <v>928</v>
      </c>
    </row>
    <row r="24" spans="2:8" ht="31.5" x14ac:dyDescent="0.25">
      <c r="B24" s="20" t="str">
        <f>CONCATENATE(Общая!B20)</f>
        <v>17</v>
      </c>
      <c r="C24" s="12" t="str">
        <f>CONCATENATE(Общая!G20," ",Общая!H20," ",Общая!I20)</f>
        <v>Бахарев Вадим Валентинович</v>
      </c>
      <c r="D24" s="15" t="str">
        <f>Общая!E20</f>
        <v>Филиал  ФКУ «Налог-Сервис» ФНС России по ЦОД в г. Дубна</v>
      </c>
      <c r="E24" s="15" t="s">
        <v>53</v>
      </c>
      <c r="F24" s="14" t="str">
        <f>CONCATENATE(TEXT(Общая!U20,"ДД.ММ.ГГГГ"))</f>
        <v>27.11.2023</v>
      </c>
      <c r="G24" s="38">
        <f>Общая!V20</f>
        <v>0.375</v>
      </c>
      <c r="H24" s="42" t="s">
        <v>928</v>
      </c>
    </row>
    <row r="25" spans="2:8" s="67" customFormat="1" ht="31.5" x14ac:dyDescent="0.25">
      <c r="B25" s="20" t="str">
        <f>CONCATENATE(Общая!B21)</f>
        <v>18</v>
      </c>
      <c r="C25" s="12" t="str">
        <f>CONCATENATE(Общая!G21," ",Общая!H21," ",Общая!I21)</f>
        <v>Радченко Валерий Александрович</v>
      </c>
      <c r="D25" s="15" t="str">
        <f>Общая!E21</f>
        <v xml:space="preserve"> Филиал ФКУ «Налог-Сервис» ФНС России по ЦОД в г. Дубна</v>
      </c>
      <c r="E25" s="15" t="s">
        <v>53</v>
      </c>
      <c r="F25" s="14" t="str">
        <f>CONCATENATE(TEXT(Общая!U21,"ДД.ММ.ГГГГ"))</f>
        <v>27.11.2023</v>
      </c>
      <c r="G25" s="38">
        <f>Общая!V21</f>
        <v>0.375</v>
      </c>
      <c r="H25" s="42" t="s">
        <v>928</v>
      </c>
    </row>
    <row r="26" spans="2:8" ht="31.5" x14ac:dyDescent="0.25">
      <c r="B26" s="20" t="str">
        <f>CONCATENATE(Общая!B22)</f>
        <v>19</v>
      </c>
      <c r="C26" s="12" t="str">
        <f>CONCATENATE(Общая!G22," ",Общая!H22," ",Общая!I22)</f>
        <v>Шатров Дмитрий Александрович</v>
      </c>
      <c r="D26" s="15" t="str">
        <f>Общая!E22</f>
        <v>Филиал  ФКУ «Налог-Сервис» ФНС России по ЦОД в г. Дубна</v>
      </c>
      <c r="E26" s="15" t="s">
        <v>53</v>
      </c>
      <c r="F26" s="14" t="str">
        <f>CONCATENATE(TEXT(Общая!U22,"ДД.ММ.ГГГГ"))</f>
        <v>27.11.2023</v>
      </c>
      <c r="G26" s="38">
        <f>Общая!V22</f>
        <v>0.375</v>
      </c>
      <c r="H26" s="42" t="s">
        <v>928</v>
      </c>
    </row>
    <row r="27" spans="2:8" ht="31.5" x14ac:dyDescent="0.25">
      <c r="B27" s="20" t="str">
        <f>CONCATENATE(Общая!B23)</f>
        <v>20</v>
      </c>
      <c r="C27" s="12" t="str">
        <f>CONCATENATE(Общая!G23," ",Общая!H23," ",Общая!I23)</f>
        <v>Жехов Михаил Владимирович</v>
      </c>
      <c r="D27" s="15" t="str">
        <f>Общая!E23</f>
        <v>Филиал  ФКУ «Налог-Сервис» ФНС России по ЦОД в г. Дубна</v>
      </c>
      <c r="E27" s="15" t="s">
        <v>53</v>
      </c>
      <c r="F27" s="14" t="str">
        <f>CONCATENATE(TEXT(Общая!U23,"ДД.ММ.ГГГГ"))</f>
        <v>27.11.2023</v>
      </c>
      <c r="G27" s="38">
        <f>Общая!V23</f>
        <v>0.375</v>
      </c>
      <c r="H27" s="42" t="s">
        <v>928</v>
      </c>
    </row>
    <row r="28" spans="2:8" ht="31.5" x14ac:dyDescent="0.25">
      <c r="B28" s="20" t="str">
        <f>CONCATENATE(Общая!B24)</f>
        <v>21</v>
      </c>
      <c r="C28" s="12" t="str">
        <f>CONCATENATE(Общая!G24," ",Общая!H24," ",Общая!I24)</f>
        <v>Пищулин Андрей Владимирович</v>
      </c>
      <c r="D28" s="15" t="str">
        <f>Общая!E24</f>
        <v>ИП Пищулин А.В.</v>
      </c>
      <c r="E28" s="15" t="s">
        <v>53</v>
      </c>
      <c r="F28" s="14" t="str">
        <f>CONCATENATE(TEXT(Общая!U24,"ДД.ММ.ГГГГ"))</f>
        <v>27.11.2023</v>
      </c>
      <c r="G28" s="38">
        <f>Общая!V24</f>
        <v>0.39583333333333298</v>
      </c>
      <c r="H28" s="42" t="s">
        <v>928</v>
      </c>
    </row>
    <row r="29" spans="2:8" ht="31.5" x14ac:dyDescent="0.25">
      <c r="B29" s="20" t="str">
        <f>CONCATENATE(Общая!B25)</f>
        <v>22</v>
      </c>
      <c r="C29" s="12" t="str">
        <f>CONCATENATE(Общая!G25," ",Общая!H25," ",Общая!I25)</f>
        <v>Акимов Олег Андреевич</v>
      </c>
      <c r="D29" s="15" t="str">
        <f>Общая!E25</f>
        <v>ФКП "НИО "ГБИП России"</v>
      </c>
      <c r="E29" s="15" t="s">
        <v>53</v>
      </c>
      <c r="F29" s="14" t="str">
        <f>CONCATENATE(TEXT(Общая!U25,"ДД.ММ.ГГГГ"))</f>
        <v>27.11.2023</v>
      </c>
      <c r="G29" s="38">
        <f>Общая!V25</f>
        <v>0.39583333333333298</v>
      </c>
      <c r="H29" s="42" t="s">
        <v>928</v>
      </c>
    </row>
    <row r="30" spans="2:8" ht="31.5" x14ac:dyDescent="0.25">
      <c r="B30" s="20" t="str">
        <f>CONCATENATE(Общая!B26)</f>
        <v>23</v>
      </c>
      <c r="C30" s="12" t="str">
        <f>CONCATENATE(Общая!G26," ",Общая!H26," ",Общая!I26)</f>
        <v>Соколов Дмитрий Борисович</v>
      </c>
      <c r="D30" s="15" t="str">
        <f>Общая!E26</f>
        <v xml:space="preserve">АО «КРОКУС» </v>
      </c>
      <c r="E30" s="15" t="s">
        <v>53</v>
      </c>
      <c r="F30" s="14" t="str">
        <f>CONCATENATE(TEXT(Общая!U26,"ДД.ММ.ГГГГ"))</f>
        <v>27.11.2023</v>
      </c>
      <c r="G30" s="38">
        <f>Общая!V26</f>
        <v>0.39583333333333298</v>
      </c>
      <c r="H30" s="42" t="s">
        <v>928</v>
      </c>
    </row>
    <row r="31" spans="2:8" ht="31.5" x14ac:dyDescent="0.25">
      <c r="B31" s="20" t="str">
        <f>CONCATENATE(Общая!B27)</f>
        <v>24</v>
      </c>
      <c r="C31" s="12" t="str">
        <f>CONCATENATE(Общая!G27," ",Общая!H27," ",Общая!I27)</f>
        <v>Кошель  Дмитрий Михайлович</v>
      </c>
      <c r="D31" s="15" t="str">
        <f>Общая!E27</f>
        <v xml:space="preserve">АО «КРОКУС» </v>
      </c>
      <c r="E31" s="15" t="s">
        <v>53</v>
      </c>
      <c r="F31" s="14" t="str">
        <f>CONCATENATE(TEXT(Общая!U27,"ДД.ММ.ГГГГ"))</f>
        <v>27.11.2023</v>
      </c>
      <c r="G31" s="38">
        <f>Общая!V27</f>
        <v>0.39583333333333298</v>
      </c>
      <c r="H31" s="42" t="s">
        <v>928</v>
      </c>
    </row>
    <row r="32" spans="2:8" ht="31.5" x14ac:dyDescent="0.25">
      <c r="B32" s="20" t="str">
        <f>CONCATENATE(Общая!B28)</f>
        <v>25</v>
      </c>
      <c r="C32" s="12" t="str">
        <f>CONCATENATE(Общая!G28," ",Общая!H28," ",Общая!I28)</f>
        <v>Савин Максим Юрьевич</v>
      </c>
      <c r="D32" s="15" t="str">
        <f>Общая!E28</f>
        <v xml:space="preserve">АО «КРОКУС» </v>
      </c>
      <c r="E32" s="15" t="s">
        <v>53</v>
      </c>
      <c r="F32" s="14" t="str">
        <f>CONCATENATE(TEXT(Общая!U28,"ДД.ММ.ГГГГ"))</f>
        <v>27.11.2023</v>
      </c>
      <c r="G32" s="38">
        <f>Общая!V28</f>
        <v>0.39583333333333298</v>
      </c>
      <c r="H32" s="42" t="s">
        <v>928</v>
      </c>
    </row>
    <row r="33" spans="2:8" ht="31.5" x14ac:dyDescent="0.25">
      <c r="B33" s="20" t="str">
        <f>CONCATENATE(Общая!B29)</f>
        <v>26</v>
      </c>
      <c r="C33" s="12" t="str">
        <f>CONCATENATE(Общая!G29," ",Общая!H29," ",Общая!I29)</f>
        <v>Кузьменко Юрий Владимирович</v>
      </c>
      <c r="D33" s="15" t="str">
        <f>Общая!E29</f>
        <v>ООО «КЦ «МС»</v>
      </c>
      <c r="E33" s="15" t="s">
        <v>53</v>
      </c>
      <c r="F33" s="14" t="str">
        <f>CONCATENATE(TEXT(Общая!U29,"ДД.ММ.ГГГГ"))</f>
        <v>27.11.2023</v>
      </c>
      <c r="G33" s="38">
        <f>Общая!V29</f>
        <v>0.39583333333333298</v>
      </c>
      <c r="H33" s="42" t="s">
        <v>928</v>
      </c>
    </row>
    <row r="34" spans="2:8" ht="31.5" x14ac:dyDescent="0.25">
      <c r="B34" s="20" t="str">
        <f>CONCATENATE(Общая!B30)</f>
        <v>27</v>
      </c>
      <c r="C34" s="12" t="str">
        <f>CONCATENATE(Общая!G30," ",Общая!H30," ",Общая!I30)</f>
        <v>Пугачев Игорь Владимирович</v>
      </c>
      <c r="D34" s="15" t="str">
        <f>Общая!E30</f>
        <v>ООО «КЦ «МС»</v>
      </c>
      <c r="E34" s="15" t="s">
        <v>53</v>
      </c>
      <c r="F34" s="14" t="str">
        <f>CONCATENATE(TEXT(Общая!U30,"ДД.ММ.ГГГГ"))</f>
        <v>27.11.2023</v>
      </c>
      <c r="G34" s="38">
        <f>Общая!V30</f>
        <v>0.39583333333333298</v>
      </c>
      <c r="H34" s="42" t="s">
        <v>928</v>
      </c>
    </row>
    <row r="35" spans="2:8" ht="36" customHeight="1" x14ac:dyDescent="0.25">
      <c r="B35" s="20" t="str">
        <f>CONCATENATE(Общая!B31)</f>
        <v>28</v>
      </c>
      <c r="C35" s="12" t="str">
        <f>CONCATENATE(Общая!G31," ",Общая!H31," ",Общая!I31)</f>
        <v>Акульшин  Игорь Иванович</v>
      </c>
      <c r="D35" s="15" t="str">
        <f>Общая!E31</f>
        <v>ФКП «НИЦ РКП»</v>
      </c>
      <c r="E35" s="15" t="s">
        <v>53</v>
      </c>
      <c r="F35" s="14" t="str">
        <f>CONCATENATE(TEXT(Общая!U31,"ДД.ММ.ГГГГ"))</f>
        <v>27.11.2023</v>
      </c>
      <c r="G35" s="38">
        <f>Общая!V31</f>
        <v>0.39583333333333298</v>
      </c>
      <c r="H35" s="42" t="s">
        <v>928</v>
      </c>
    </row>
    <row r="36" spans="2:8" ht="39.75" customHeight="1" x14ac:dyDescent="0.25">
      <c r="B36" s="20" t="str">
        <f>CONCATENATE(Общая!B32)</f>
        <v>29</v>
      </c>
      <c r="C36" s="12" t="str">
        <f>CONCATENATE(Общая!G32," ",Общая!H32," ",Общая!I32)</f>
        <v>Соколов Александр Михайлович</v>
      </c>
      <c r="D36" s="15" t="str">
        <f>Общая!E32</f>
        <v>ФГКУ "Ковчег"</v>
      </c>
      <c r="E36" s="15" t="s">
        <v>53</v>
      </c>
      <c r="F36" s="14" t="str">
        <f>CONCATENATE(TEXT(Общая!U32,"ДД.ММ.ГГГГ"))</f>
        <v>27.11.2023</v>
      </c>
      <c r="G36" s="38">
        <f>Общая!V32</f>
        <v>0.39583333333333298</v>
      </c>
      <c r="H36" s="42" t="s">
        <v>928</v>
      </c>
    </row>
    <row r="37" spans="2:8" ht="31.5" x14ac:dyDescent="0.25">
      <c r="B37" s="20" t="str">
        <f>CONCATENATE(Общая!B33)</f>
        <v>30</v>
      </c>
      <c r="C37" s="12" t="str">
        <f>CONCATENATE(Общая!G33," ",Общая!H33," ",Общая!I33)</f>
        <v>Дубинин Александр Викторович</v>
      </c>
      <c r="D37" s="15" t="str">
        <f>Общая!E33</f>
        <v>ООО НПО "АГРО-ЭКОЛОГИЯ"</v>
      </c>
      <c r="E37" s="15" t="s">
        <v>53</v>
      </c>
      <c r="F37" s="14" t="str">
        <f>CONCATENATE(TEXT(Общая!U33,"ДД.ММ.ГГГГ"))</f>
        <v>27.11.2023</v>
      </c>
      <c r="G37" s="38">
        <f>Общая!V33</f>
        <v>0.39583333333333298</v>
      </c>
      <c r="H37" s="42" t="s">
        <v>928</v>
      </c>
    </row>
    <row r="38" spans="2:8" ht="31.5" x14ac:dyDescent="0.25">
      <c r="B38" s="20" t="str">
        <f>CONCATENATE(Общая!B34)</f>
        <v>31</v>
      </c>
      <c r="C38" s="12" t="str">
        <f>CONCATENATE(Общая!G34," ",Общая!H34," ",Общая!I34)</f>
        <v>Зозуля Сергей Сергеевич</v>
      </c>
      <c r="D38" s="15" t="str">
        <f>Общая!E34</f>
        <v>АО "Мытищинская теплосеть"</v>
      </c>
      <c r="E38" s="15" t="s">
        <v>53</v>
      </c>
      <c r="F38" s="14" t="str">
        <f>CONCATENATE(TEXT(Общая!U34,"ДД.ММ.ГГГГ"))</f>
        <v>27.11.2023</v>
      </c>
      <c r="G38" s="38">
        <f>Общая!V34</f>
        <v>0.39583333333333298</v>
      </c>
      <c r="H38" s="42" t="s">
        <v>928</v>
      </c>
    </row>
    <row r="39" spans="2:8" ht="31.5" x14ac:dyDescent="0.25">
      <c r="B39" s="20" t="str">
        <f>CONCATENATE(Общая!B35)</f>
        <v>32</v>
      </c>
      <c r="C39" s="12" t="str">
        <f>CONCATENATE(Общая!G35," ",Общая!H35," ",Общая!I35)</f>
        <v>Ярославцев Алексей Викторович</v>
      </c>
      <c r="D39" s="15" t="str">
        <f>Общая!E35</f>
        <v>АО "Мытищинская теплосеть"</v>
      </c>
      <c r="E39" s="15" t="s">
        <v>53</v>
      </c>
      <c r="F39" s="14" t="str">
        <f>CONCATENATE(TEXT(Общая!U35,"ДД.ММ.ГГГГ"))</f>
        <v>27.11.2023</v>
      </c>
      <c r="G39" s="38">
        <f>Общая!V35</f>
        <v>0.39583333333333298</v>
      </c>
      <c r="H39" s="42" t="s">
        <v>928</v>
      </c>
    </row>
    <row r="40" spans="2:8" ht="31.5" x14ac:dyDescent="0.25">
      <c r="B40" s="20" t="str">
        <f>CONCATENATE(Общая!B36)</f>
        <v>33</v>
      </c>
      <c r="C40" s="12" t="str">
        <f>CONCATENATE(Общая!G36," ",Общая!H36," ",Общая!I36)</f>
        <v>Красиков Александр Андреевич</v>
      </c>
      <c r="D40" s="15" t="str">
        <f>Общая!E36</f>
        <v>АО "Мытищинская теплосеть"</v>
      </c>
      <c r="E40" s="15" t="s">
        <v>53</v>
      </c>
      <c r="F40" s="14" t="str">
        <f>CONCATENATE(TEXT(Общая!U36,"ДД.ММ.ГГГГ"))</f>
        <v>27.11.2023</v>
      </c>
      <c r="G40" s="38">
        <f>Общая!V36</f>
        <v>0.39583333333333298</v>
      </c>
      <c r="H40" s="42" t="s">
        <v>928</v>
      </c>
    </row>
    <row r="41" spans="2:8" ht="31.5" x14ac:dyDescent="0.25">
      <c r="B41" s="20" t="str">
        <f>CONCATENATE(Общая!B37)</f>
        <v>34</v>
      </c>
      <c r="C41" s="12" t="str">
        <f>CONCATENATE(Общая!G37," ",Общая!H37," ",Общая!I37)</f>
        <v>Шевченко Игорь Юрьевич</v>
      </c>
      <c r="D41" s="15" t="str">
        <f>Общая!E37</f>
        <v>АО "Мытищинская теплосеть"</v>
      </c>
      <c r="E41" s="15" t="s">
        <v>53</v>
      </c>
      <c r="F41" s="14" t="str">
        <f>CONCATENATE(TEXT(Общая!U37,"ДД.ММ.ГГГГ"))</f>
        <v>27.11.2023</v>
      </c>
      <c r="G41" s="38">
        <f>Общая!V37</f>
        <v>0.41666666666666702</v>
      </c>
      <c r="H41" s="42" t="s">
        <v>928</v>
      </c>
    </row>
    <row r="42" spans="2:8" ht="31.5" x14ac:dyDescent="0.25">
      <c r="B42" s="20" t="str">
        <f>CONCATENATE(Общая!B38)</f>
        <v>35</v>
      </c>
      <c r="C42" s="12" t="str">
        <f>CONCATENATE(Общая!G38," ",Общая!H38," ",Общая!I38)</f>
        <v>Лизякин Илья  Игоревич</v>
      </c>
      <c r="D42" s="15" t="str">
        <f>Общая!E38</f>
        <v>АО "Мытищинская теплосеть"</v>
      </c>
      <c r="E42" s="15" t="s">
        <v>53</v>
      </c>
      <c r="F42" s="14" t="str">
        <f>CONCATENATE(TEXT(Общая!U38,"ДД.ММ.ГГГГ"))</f>
        <v>27.11.2023</v>
      </c>
      <c r="G42" s="38">
        <f>Общая!V38</f>
        <v>0.41666666666666702</v>
      </c>
      <c r="H42" s="42" t="s">
        <v>928</v>
      </c>
    </row>
    <row r="43" spans="2:8" ht="31.5" x14ac:dyDescent="0.25">
      <c r="B43" s="20" t="str">
        <f>CONCATENATE(Общая!B39)</f>
        <v>36</v>
      </c>
      <c r="C43" s="12" t="str">
        <f>CONCATENATE(Общая!G39," ",Общая!H39," ",Общая!I39)</f>
        <v>Кулачиков Алексей Альфредович</v>
      </c>
      <c r="D43" s="15" t="str">
        <f>Общая!E39</f>
        <v>АО "Мытищинская теплосеть"</v>
      </c>
      <c r="E43" s="15" t="s">
        <v>53</v>
      </c>
      <c r="F43" s="14" t="str">
        <f>CONCATENATE(TEXT(Общая!U39,"ДД.ММ.ГГГГ"))</f>
        <v>27.11.2023</v>
      </c>
      <c r="G43" s="38">
        <f>Общая!V39</f>
        <v>0.41666666666666702</v>
      </c>
      <c r="H43" s="42" t="s">
        <v>928</v>
      </c>
    </row>
    <row r="44" spans="2:8" ht="31.5" x14ac:dyDescent="0.25">
      <c r="B44" s="20" t="str">
        <f>CONCATENATE(Общая!B40)</f>
        <v>37</v>
      </c>
      <c r="C44" s="12" t="str">
        <f>CONCATENATE(Общая!G40," ",Общая!H40," ",Общая!I40)</f>
        <v>Мандрыгин Иван Сергеевич</v>
      </c>
      <c r="D44" s="15" t="str">
        <f>Общая!E40</f>
        <v>АО "Мытищинская теплосеть"</v>
      </c>
      <c r="E44" s="15" t="s">
        <v>53</v>
      </c>
      <c r="F44" s="14" t="str">
        <f>CONCATENATE(TEXT(Общая!U40,"ДД.ММ.ГГГГ"))</f>
        <v>27.11.2023</v>
      </c>
      <c r="G44" s="38">
        <f>Общая!V40</f>
        <v>0.41666666666666702</v>
      </c>
      <c r="H44" s="42" t="s">
        <v>928</v>
      </c>
    </row>
    <row r="45" spans="2:8" ht="31.5" x14ac:dyDescent="0.25">
      <c r="B45" s="20" t="str">
        <f>CONCATENATE(Общая!B41)</f>
        <v>38</v>
      </c>
      <c r="C45" s="12" t="str">
        <f>CONCATENATE(Общая!G41," ",Общая!H41," ",Общая!I41)</f>
        <v>Подольский Андрей  Петрович</v>
      </c>
      <c r="D45" s="15" t="str">
        <f>Общая!E41</f>
        <v>АО "Мытищинская теплосеть"</v>
      </c>
      <c r="E45" s="15" t="s">
        <v>53</v>
      </c>
      <c r="F45" s="14" t="str">
        <f>CONCATENATE(TEXT(Общая!U41,"ДД.ММ.ГГГГ"))</f>
        <v>27.11.2023</v>
      </c>
      <c r="G45" s="38">
        <f>Общая!V41</f>
        <v>0.41666666666666702</v>
      </c>
      <c r="H45" s="42" t="s">
        <v>928</v>
      </c>
    </row>
    <row r="46" spans="2:8" ht="31.5" x14ac:dyDescent="0.25">
      <c r="B46" s="20" t="str">
        <f>CONCATENATE(Общая!B42)</f>
        <v>39</v>
      </c>
      <c r="C46" s="12" t="str">
        <f>CONCATENATE(Общая!G42," ",Общая!H42," ",Общая!I42)</f>
        <v>Минашкин  Григорий  Юрьевич</v>
      </c>
      <c r="D46" s="15" t="str">
        <f>Общая!E42</f>
        <v>МБУ "Чеховское Благоустройство"</v>
      </c>
      <c r="E46" s="15" t="s">
        <v>53</v>
      </c>
      <c r="F46" s="14" t="str">
        <f>CONCATENATE(TEXT(Общая!U42,"ДД.ММ.ГГГГ"))</f>
        <v>27.11.2023</v>
      </c>
      <c r="G46" s="38">
        <f>Общая!V42</f>
        <v>0.41666666666666702</v>
      </c>
      <c r="H46" s="42" t="s">
        <v>928</v>
      </c>
    </row>
    <row r="47" spans="2:8" ht="31.5" x14ac:dyDescent="0.25">
      <c r="B47" s="20" t="str">
        <f>CONCATENATE(Общая!B43)</f>
        <v>40</v>
      </c>
      <c r="C47" s="12" t="str">
        <f>CONCATENATE(Общая!G43," ",Общая!H43," ",Общая!I43)</f>
        <v>Савельев  Александр  Сергеевич</v>
      </c>
      <c r="D47" s="15" t="str">
        <f>Общая!E43</f>
        <v>МБУ "Чеховское Благоустройство"</v>
      </c>
      <c r="E47" s="15" t="s">
        <v>53</v>
      </c>
      <c r="F47" s="14" t="str">
        <f>CONCATENATE(TEXT(Общая!U43,"ДД.ММ.ГГГГ"))</f>
        <v>27.11.2023</v>
      </c>
      <c r="G47" s="38">
        <f>Общая!V43</f>
        <v>0.41666666666666702</v>
      </c>
      <c r="H47" s="42" t="s">
        <v>928</v>
      </c>
    </row>
    <row r="48" spans="2:8" ht="31.5" x14ac:dyDescent="0.25">
      <c r="B48" s="20" t="str">
        <f>CONCATENATE(Общая!B44)</f>
        <v>41</v>
      </c>
      <c r="C48" s="12" t="str">
        <f>CONCATENATE(Общая!G44," ",Общая!H44," ",Общая!I44)</f>
        <v>Кабаев  Владимир Григорьевич</v>
      </c>
      <c r="D48" s="15" t="str">
        <f>Общая!E44</f>
        <v>МБУ "Чеховское Благоустройство"</v>
      </c>
      <c r="E48" s="15" t="s">
        <v>53</v>
      </c>
      <c r="F48" s="14" t="str">
        <f>CONCATENATE(TEXT(Общая!U44,"ДД.ММ.ГГГГ"))</f>
        <v>27.11.2023</v>
      </c>
      <c r="G48" s="38">
        <f>Общая!V44</f>
        <v>0.41666666666666702</v>
      </c>
      <c r="H48" s="42" t="s">
        <v>928</v>
      </c>
    </row>
    <row r="49" spans="2:8" ht="31.5" x14ac:dyDescent="0.25">
      <c r="B49" s="20" t="str">
        <f>CONCATENATE(Общая!B45)</f>
        <v>42</v>
      </c>
      <c r="C49" s="12" t="str">
        <f>CONCATENATE(Общая!G45," ",Общая!H45," ",Общая!I45)</f>
        <v>Трофимчук Максим Иванович</v>
      </c>
      <c r="D49" s="15" t="str">
        <f>Общая!E45</f>
        <v>ООО "ЛГ Электроникс РУС"</v>
      </c>
      <c r="E49" s="15" t="s">
        <v>53</v>
      </c>
      <c r="F49" s="14" t="str">
        <f>CONCATENATE(TEXT(Общая!U45,"ДД.ММ.ГГГГ"))</f>
        <v>27.11.2023</v>
      </c>
      <c r="G49" s="38">
        <f>Общая!V45</f>
        <v>0.41666666666666702</v>
      </c>
      <c r="H49" s="42" t="s">
        <v>928</v>
      </c>
    </row>
    <row r="50" spans="2:8" ht="31.5" x14ac:dyDescent="0.25">
      <c r="B50" s="20" t="str">
        <f>CONCATENATE(Общая!B46)</f>
        <v>43</v>
      </c>
      <c r="C50" s="12" t="str">
        <f>CONCATENATE(Общая!G46," ",Общая!H46," ",Общая!I46)</f>
        <v>Иванов Алексей Николаевич</v>
      </c>
      <c r="D50" s="15" t="str">
        <f>Общая!E46</f>
        <v>ООО "ЛГ Электроникс РУС"</v>
      </c>
      <c r="E50" s="15" t="s">
        <v>53</v>
      </c>
      <c r="F50" s="14" t="str">
        <f>CONCATENATE(TEXT(Общая!U46,"ДД.ММ.ГГГГ"))</f>
        <v>27.11.2023</v>
      </c>
      <c r="G50" s="38">
        <f>Общая!V46</f>
        <v>0.41666666666666702</v>
      </c>
      <c r="H50" s="42" t="s">
        <v>928</v>
      </c>
    </row>
    <row r="51" spans="2:8" ht="31.5" x14ac:dyDescent="0.25">
      <c r="B51" s="20" t="str">
        <f>CONCATENATE(Общая!B47)</f>
        <v>44</v>
      </c>
      <c r="C51" s="12" t="str">
        <f>CONCATENATE(Общая!G47," ",Общая!H47," ",Общая!I47)</f>
        <v>Зуев Анатолий Сергеевич</v>
      </c>
      <c r="D51" s="15" t="str">
        <f>Общая!E47</f>
        <v>ООО ГРУППА КОМПАНИЙ "ИНЖЭНЕРГО"</v>
      </c>
      <c r="E51" s="15" t="s">
        <v>53</v>
      </c>
      <c r="F51" s="14" t="str">
        <f>CONCATENATE(TEXT(Общая!U47,"ДД.ММ.ГГГГ"))</f>
        <v>27.11.2023</v>
      </c>
      <c r="G51" s="38">
        <f>Общая!V47</f>
        <v>0.41666666666666702</v>
      </c>
      <c r="H51" s="42" t="s">
        <v>928</v>
      </c>
    </row>
    <row r="52" spans="2:8" ht="39" customHeight="1" x14ac:dyDescent="0.25">
      <c r="B52" s="20" t="str">
        <f>CONCATENATE(Общая!B48)</f>
        <v>45</v>
      </c>
      <c r="C52" s="12" t="str">
        <f>CONCATENATE(Общая!G48," ",Общая!H48," ",Общая!I48)</f>
        <v>Зуева Наталья Николаевна</v>
      </c>
      <c r="D52" s="15" t="str">
        <f>Общая!E48</f>
        <v>ООО ГРУППА КОМПАНИЙ "ИНЖЭНЕРГО"</v>
      </c>
      <c r="E52" s="15" t="s">
        <v>53</v>
      </c>
      <c r="F52" s="14" t="str">
        <f>CONCATENATE(TEXT(Общая!U48,"ДД.ММ.ГГГГ"))</f>
        <v>27.11.2023</v>
      </c>
      <c r="G52" s="38">
        <f>Общая!V48</f>
        <v>0.41666666666666702</v>
      </c>
      <c r="H52" s="42" t="s">
        <v>928</v>
      </c>
    </row>
    <row r="53" spans="2:8" ht="31.5" x14ac:dyDescent="0.25">
      <c r="B53" s="20" t="str">
        <f>CONCATENATE(Общая!B49)</f>
        <v>46</v>
      </c>
      <c r="C53" s="12" t="str">
        <f>CONCATENATE(Общая!G49," ",Общая!H49," ",Общая!I49)</f>
        <v>Игнатьев Игорь Владимирович</v>
      </c>
      <c r="D53" s="15" t="str">
        <f>Общая!E49</f>
        <v>ООО ГРУППА КОМПАНИЙ "ИНЖЭНЕРГО"</v>
      </c>
      <c r="E53" s="15" t="s">
        <v>53</v>
      </c>
      <c r="F53" s="14" t="str">
        <f>CONCATENATE(TEXT(Общая!U49,"ДД.ММ.ГГГГ"))</f>
        <v>27.11.2023</v>
      </c>
      <c r="G53" s="38">
        <f>Общая!V49</f>
        <v>0.41666666666666702</v>
      </c>
      <c r="H53" s="42" t="s">
        <v>928</v>
      </c>
    </row>
    <row r="54" spans="2:8" ht="31.5" x14ac:dyDescent="0.25">
      <c r="B54" s="20" t="str">
        <f>CONCATENATE(Общая!B50)</f>
        <v>47</v>
      </c>
      <c r="C54" s="12" t="str">
        <f>CONCATENATE(Общая!G50," ",Общая!H50," ",Общая!I50)</f>
        <v>Мошкович Александр Михайлович</v>
      </c>
      <c r="D54" s="15" t="str">
        <f>Общая!E50</f>
        <v>ЗАО "Континент"</v>
      </c>
      <c r="E54" s="15" t="s">
        <v>53</v>
      </c>
      <c r="F54" s="14" t="str">
        <f>CONCATENATE(TEXT(Общая!U50,"ДД.ММ.ГГГГ"))</f>
        <v>27.11.2023</v>
      </c>
      <c r="G54" s="38">
        <f>Общая!V50</f>
        <v>0.41666666666666702</v>
      </c>
      <c r="H54" s="42" t="s">
        <v>928</v>
      </c>
    </row>
    <row r="55" spans="2:8" ht="31.5" x14ac:dyDescent="0.25">
      <c r="B55" s="20" t="str">
        <f>CONCATENATE(Общая!B51)</f>
        <v>48</v>
      </c>
      <c r="C55" s="12" t="str">
        <f>CONCATENATE(Общая!G51," ",Общая!H51," ",Общая!I51)</f>
        <v>Гепалов Владимир Михайлович</v>
      </c>
      <c r="D55" s="15" t="str">
        <f>Общая!E51</f>
        <v>Акционерное Общество "Авиа-ФЭД-Сервис" (АО "АФС")</v>
      </c>
      <c r="E55" s="15" t="s">
        <v>53</v>
      </c>
      <c r="F55" s="14" t="str">
        <f>CONCATENATE(TEXT(Общая!U51,"ДД.ММ.ГГГГ"))</f>
        <v>27.11.2023</v>
      </c>
      <c r="G55" s="38">
        <f>Общая!V51</f>
        <v>0.41666666666666702</v>
      </c>
      <c r="H55" s="42" t="s">
        <v>928</v>
      </c>
    </row>
    <row r="56" spans="2:8" ht="31.5" x14ac:dyDescent="0.25">
      <c r="B56" s="20" t="str">
        <f>CONCATENATE(Общая!B52)</f>
        <v>49</v>
      </c>
      <c r="C56" s="12" t="str">
        <f>CONCATENATE(Общая!G52," ",Общая!H52," ",Общая!I52)</f>
        <v>Решетник Роман Игоревич</v>
      </c>
      <c r="D56" s="15" t="str">
        <f>Общая!E52</f>
        <v>Акционерное Общество "Авиа-ФЭД-Сервис" (АО "АФС")</v>
      </c>
      <c r="E56" s="15" t="s">
        <v>53</v>
      </c>
      <c r="F56" s="14" t="str">
        <f>CONCATENATE(TEXT(Общая!U52,"ДД.ММ.ГГГГ"))</f>
        <v>27.11.2023</v>
      </c>
      <c r="G56" s="38">
        <f>Общая!V52</f>
        <v>0.41666666666666702</v>
      </c>
      <c r="H56" s="42" t="s">
        <v>928</v>
      </c>
    </row>
    <row r="57" spans="2:8" ht="31.5" x14ac:dyDescent="0.25">
      <c r="B57" s="20" t="str">
        <f>CONCATENATE(Общая!B53)</f>
        <v>50</v>
      </c>
      <c r="C57" s="12" t="str">
        <f>CONCATENATE(Общая!G53," ",Общая!H53," ",Общая!I53)</f>
        <v>Лаврищев Геннадий Владимимрович</v>
      </c>
      <c r="D57" s="15" t="str">
        <f>Общая!E53</f>
        <v>Акционерное Общество "Авиа-ФЭД-Сервис" (АО "АФС")</v>
      </c>
      <c r="E57" s="15" t="s">
        <v>53</v>
      </c>
      <c r="F57" s="14" t="str">
        <f>CONCATENATE(TEXT(Общая!U53,"ДД.ММ.ГГГГ"))</f>
        <v>27.11.2023</v>
      </c>
      <c r="G57" s="38">
        <f>Общая!V53</f>
        <v>0.41666666666666702</v>
      </c>
      <c r="H57" s="42" t="s">
        <v>928</v>
      </c>
    </row>
    <row r="58" spans="2:8" ht="31.5" x14ac:dyDescent="0.25">
      <c r="B58" s="20" t="str">
        <f>CONCATENATE(Общая!B54)</f>
        <v>51</v>
      </c>
      <c r="C58" s="12" t="str">
        <f>CONCATENATE(Общая!G54," ",Общая!H54," ",Общая!I54)</f>
        <v>Хажиев  Вадим  Альбертович</v>
      </c>
      <c r="D58" s="15" t="str">
        <f>Общая!E54</f>
        <v xml:space="preserve">ФКУЗ Санаторий «Аксаково» ФСИН России </v>
      </c>
      <c r="E58" s="15" t="s">
        <v>53</v>
      </c>
      <c r="F58" s="14" t="str">
        <f>CONCATENATE(TEXT(Общая!U54,"ДД.ММ.ГГГГ"))</f>
        <v>27.11.2023</v>
      </c>
      <c r="G58" s="38">
        <f>Общая!V54</f>
        <v>0.41666666666666702</v>
      </c>
      <c r="H58" s="42" t="s">
        <v>928</v>
      </c>
    </row>
    <row r="59" spans="2:8" ht="31.5" x14ac:dyDescent="0.25">
      <c r="B59" s="20" t="str">
        <f>CONCATENATE(Общая!B55)</f>
        <v>52</v>
      </c>
      <c r="C59" s="12" t="str">
        <f>CONCATENATE(Общая!G55," ",Общая!H55," ",Общая!I55)</f>
        <v>Турлыгин Николай Николаевич</v>
      </c>
      <c r="D59" s="15" t="str">
        <f>Общая!E55</f>
        <v xml:space="preserve">ФКУЗ Санаторий «Аксаково» ФСИН России </v>
      </c>
      <c r="E59" s="15" t="s">
        <v>53</v>
      </c>
      <c r="F59" s="14" t="str">
        <f>CONCATENATE(TEXT(Общая!U55,"ДД.ММ.ГГГГ"))</f>
        <v>27.11.2023</v>
      </c>
      <c r="G59" s="38">
        <f>Общая!V55</f>
        <v>0.4375</v>
      </c>
      <c r="H59" s="42" t="s">
        <v>928</v>
      </c>
    </row>
    <row r="60" spans="2:8" ht="31.5" x14ac:dyDescent="0.25">
      <c r="B60" s="20" t="str">
        <f>CONCATENATE(Общая!B56)</f>
        <v>53</v>
      </c>
      <c r="C60" s="12" t="str">
        <f>CONCATENATE(Общая!G56," ",Общая!H56," ",Общая!I56)</f>
        <v>Соломин Иван Викторович</v>
      </c>
      <c r="D60" s="15" t="str">
        <f>Общая!E56</f>
        <v xml:space="preserve">ФКУЗ Санаторий «Аксаково» ФСИН России </v>
      </c>
      <c r="E60" s="15" t="s">
        <v>53</v>
      </c>
      <c r="F60" s="14" t="str">
        <f>CONCATENATE(TEXT(Общая!U56,"ДД.ММ.ГГГГ"))</f>
        <v>27.11.2023</v>
      </c>
      <c r="G60" s="38">
        <f>Общая!V56</f>
        <v>0.4375</v>
      </c>
      <c r="H60" s="42" t="s">
        <v>928</v>
      </c>
    </row>
    <row r="61" spans="2:8" ht="31.5" x14ac:dyDescent="0.25">
      <c r="B61" s="20" t="str">
        <f>CONCATENATE(Общая!B57)</f>
        <v>54</v>
      </c>
      <c r="C61" s="12" t="str">
        <f>CONCATENATE(Общая!G57," ",Общая!H57," ",Общая!I57)</f>
        <v>Гаревских Иван Николаевич</v>
      </c>
      <c r="D61" s="15" t="str">
        <f>Общая!E57</f>
        <v xml:space="preserve">ФКУЗ Санаторий «Аксаково» ФСИН России </v>
      </c>
      <c r="E61" s="15" t="s">
        <v>53</v>
      </c>
      <c r="F61" s="14" t="str">
        <f>CONCATENATE(TEXT(Общая!U57,"ДД.ММ.ГГГГ"))</f>
        <v>27.11.2023</v>
      </c>
      <c r="G61" s="38">
        <f>Общая!V57</f>
        <v>0.4375</v>
      </c>
      <c r="H61" s="42" t="s">
        <v>928</v>
      </c>
    </row>
    <row r="62" spans="2:8" ht="31.5" x14ac:dyDescent="0.25">
      <c r="B62" s="20" t="str">
        <f>CONCATENATE(Общая!B58)</f>
        <v>55</v>
      </c>
      <c r="C62" s="12" t="str">
        <f>CONCATENATE(Общая!G58," ",Общая!H58," ",Общая!I58)</f>
        <v>Трикущенко Анатолий Николаевич</v>
      </c>
      <c r="D62" s="15" t="str">
        <f>Общая!E58</f>
        <v xml:space="preserve">ФКУЗ Санаторий «Аксаково» ФСИН России </v>
      </c>
      <c r="E62" s="15" t="s">
        <v>53</v>
      </c>
      <c r="F62" s="14" t="str">
        <f>CONCATENATE(TEXT(Общая!U58,"ДД.ММ.ГГГГ"))</f>
        <v>27.11.2023</v>
      </c>
      <c r="G62" s="38">
        <f>Общая!V58</f>
        <v>0.4375</v>
      </c>
      <c r="H62" s="42" t="s">
        <v>928</v>
      </c>
    </row>
    <row r="63" spans="2:8" ht="31.5" x14ac:dyDescent="0.25">
      <c r="B63" s="20" t="str">
        <f>CONCATENATE(Общая!B59)</f>
        <v>56</v>
      </c>
      <c r="C63" s="12" t="str">
        <f>CONCATENATE(Общая!G59," ",Общая!H59," ",Общая!I59)</f>
        <v>Абдуллаев  Ботыржон  Абдугофорович</v>
      </c>
      <c r="D63" s="15" t="str">
        <f>Общая!E59</f>
        <v>ООО "ВОТЕР РЕСТ"</v>
      </c>
      <c r="E63" s="15" t="s">
        <v>53</v>
      </c>
      <c r="F63" s="14" t="str">
        <f>CONCATENATE(TEXT(Общая!U59,"ДД.ММ.ГГГГ"))</f>
        <v>27.11.2023</v>
      </c>
      <c r="G63" s="38">
        <f>Общая!V59</f>
        <v>0.4375</v>
      </c>
      <c r="H63" s="42" t="s">
        <v>928</v>
      </c>
    </row>
    <row r="64" spans="2:8" ht="31.5" x14ac:dyDescent="0.25">
      <c r="B64" s="20" t="str">
        <f>CONCATENATE(Общая!B60)</f>
        <v>57</v>
      </c>
      <c r="C64" s="12" t="str">
        <f>CONCATENATE(Общая!G60," ",Общая!H60," ",Общая!I60)</f>
        <v>Абашин Иван Васильевич</v>
      </c>
      <c r="D64" s="15" t="str">
        <f>Общая!E60</f>
        <v>АО "СТРОЙПЕРЛИТ"</v>
      </c>
      <c r="E64" s="15" t="s">
        <v>53</v>
      </c>
      <c r="F64" s="14" t="str">
        <f>CONCATENATE(TEXT(Общая!U60,"ДД.ММ.ГГГГ"))</f>
        <v>27.11.2023</v>
      </c>
      <c r="G64" s="38">
        <f>Общая!V60</f>
        <v>0.4375</v>
      </c>
      <c r="H64" s="42" t="s">
        <v>928</v>
      </c>
    </row>
    <row r="65" spans="2:8" ht="31.5" x14ac:dyDescent="0.25">
      <c r="B65" s="20" t="str">
        <f>CONCATENATE(Общая!B61)</f>
        <v>58</v>
      </c>
      <c r="C65" s="12" t="str">
        <f>CONCATENATE(Общая!G61," ",Общая!H61," ",Общая!I61)</f>
        <v>Калакутин Николай Иванович</v>
      </c>
      <c r="D65" s="15" t="str">
        <f>Общая!E61</f>
        <v>АО "СТРОЙПЕРЛИТ"</v>
      </c>
      <c r="E65" s="15" t="s">
        <v>53</v>
      </c>
      <c r="F65" s="14" t="str">
        <f>CONCATENATE(TEXT(Общая!U61,"ДД.ММ.ГГГГ"))</f>
        <v>27.11.2023</v>
      </c>
      <c r="G65" s="38">
        <f>Общая!V61</f>
        <v>0.4375</v>
      </c>
      <c r="H65" s="42" t="s">
        <v>928</v>
      </c>
    </row>
    <row r="66" spans="2:8" ht="31.5" x14ac:dyDescent="0.25">
      <c r="B66" s="20" t="str">
        <f>CONCATENATE(Общая!B62)</f>
        <v>59</v>
      </c>
      <c r="C66" s="12" t="str">
        <f>CONCATENATE(Общая!G62," ",Общая!H62," ",Общая!I62)</f>
        <v>Солдаткин Юрий Анатольевич</v>
      </c>
      <c r="D66" s="15" t="str">
        <f>Общая!E62</f>
        <v>АО "СТРОЙПЕРЛИТ"</v>
      </c>
      <c r="E66" s="15" t="s">
        <v>53</v>
      </c>
      <c r="F66" s="14" t="str">
        <f>CONCATENATE(TEXT(Общая!U62,"ДД.ММ.ГГГГ"))</f>
        <v>27.11.2023</v>
      </c>
      <c r="G66" s="38">
        <f>Общая!V62</f>
        <v>0.4375</v>
      </c>
      <c r="H66" s="42" t="s">
        <v>928</v>
      </c>
    </row>
    <row r="67" spans="2:8" ht="31.5" x14ac:dyDescent="0.25">
      <c r="B67" s="20" t="str">
        <f>CONCATENATE(Общая!B63)</f>
        <v>60</v>
      </c>
      <c r="C67" s="12" t="str">
        <f>CONCATENATE(Общая!G63," ",Общая!H63," ",Общая!I63)</f>
        <v>Хамидов  Анвар  Алимжанович</v>
      </c>
      <c r="D67" s="15" t="str">
        <f>Общая!E63</f>
        <v>АО "ЭХО"</v>
      </c>
      <c r="E67" s="15" t="s">
        <v>53</v>
      </c>
      <c r="F67" s="14" t="str">
        <f>CONCATENATE(TEXT(Общая!U63,"ДД.ММ.ГГГГ"))</f>
        <v>27.11.2023</v>
      </c>
      <c r="G67" s="38">
        <f>Общая!V63</f>
        <v>0.4375</v>
      </c>
      <c r="H67" s="42" t="s">
        <v>928</v>
      </c>
    </row>
    <row r="68" spans="2:8" ht="31.5" x14ac:dyDescent="0.25">
      <c r="B68" s="20" t="str">
        <f>CONCATENATE(Общая!B64)</f>
        <v>61</v>
      </c>
      <c r="C68" s="12" t="str">
        <f>CONCATENATE(Общая!G64," ",Общая!H64," ",Общая!I64)</f>
        <v>Гриднев  Виктор  Петрович</v>
      </c>
      <c r="D68" s="15" t="str">
        <f>Общая!E64</f>
        <v>АО "ЭХО"</v>
      </c>
      <c r="E68" s="15" t="s">
        <v>53</v>
      </c>
      <c r="F68" s="14" t="str">
        <f>CONCATENATE(TEXT(Общая!U64,"ДД.ММ.ГГГГ"))</f>
        <v>27.11.2023</v>
      </c>
      <c r="G68" s="38">
        <f>Общая!V64</f>
        <v>0.4375</v>
      </c>
      <c r="H68" s="42" t="s">
        <v>928</v>
      </c>
    </row>
    <row r="69" spans="2:8" ht="31.5" x14ac:dyDescent="0.25">
      <c r="B69" s="20" t="str">
        <f>CONCATENATE(Общая!B65)</f>
        <v>62</v>
      </c>
      <c r="C69" s="12" t="str">
        <f>CONCATENATE(Общая!G65," ",Общая!H65," ",Общая!I65)</f>
        <v>Смородский Андрей  Викторович</v>
      </c>
      <c r="D69" s="15" t="str">
        <f>Общая!E65</f>
        <v>АО "ЗХО"</v>
      </c>
      <c r="E69" s="15" t="s">
        <v>53</v>
      </c>
      <c r="F69" s="14" t="str">
        <f>CONCATENATE(TEXT(Общая!U65,"ДД.ММ.ГГГГ"))</f>
        <v>27.11.2023</v>
      </c>
      <c r="G69" s="38">
        <f>Общая!V65</f>
        <v>0.4375</v>
      </c>
      <c r="H69" s="42" t="s">
        <v>928</v>
      </c>
    </row>
    <row r="70" spans="2:8" ht="31.5" x14ac:dyDescent="0.25">
      <c r="B70" s="20" t="str">
        <f>CONCATENATE(Общая!B66)</f>
        <v>63</v>
      </c>
      <c r="C70" s="12" t="str">
        <f>CONCATENATE(Общая!G66," ",Общая!H66," ",Общая!I66)</f>
        <v>Дирютин  Игорь  Валерьевич</v>
      </c>
      <c r="D70" s="15" t="str">
        <f>Общая!E66</f>
        <v>ООО "Галар"</v>
      </c>
      <c r="E70" s="15" t="s">
        <v>53</v>
      </c>
      <c r="F70" s="14" t="str">
        <f>CONCATENATE(TEXT(Общая!U66,"ДД.ММ.ГГГГ"))</f>
        <v>27.11.2023</v>
      </c>
      <c r="G70" s="38">
        <f>Общая!V66</f>
        <v>0.4375</v>
      </c>
      <c r="H70" s="42" t="s">
        <v>928</v>
      </c>
    </row>
    <row r="71" spans="2:8" ht="31.5" x14ac:dyDescent="0.25">
      <c r="B71" s="20" t="str">
        <f>CONCATENATE(Общая!B67)</f>
        <v>64</v>
      </c>
      <c r="C71" s="12" t="str">
        <f>CONCATENATE(Общая!G67," ",Общая!H67," ",Общая!I67)</f>
        <v>Аристархов  Сергей  Вячеславович</v>
      </c>
      <c r="D71" s="15" t="str">
        <f>Общая!E67</f>
        <v>ООО "Галар"</v>
      </c>
      <c r="E71" s="15" t="s">
        <v>53</v>
      </c>
      <c r="F71" s="14" t="str">
        <f>CONCATENATE(TEXT(Общая!U67,"ДД.ММ.ГГГГ"))</f>
        <v>27.11.2023</v>
      </c>
      <c r="G71" s="38">
        <f>Общая!V67</f>
        <v>0.4375</v>
      </c>
      <c r="H71" s="42" t="s">
        <v>928</v>
      </c>
    </row>
    <row r="72" spans="2:8" ht="31.5" x14ac:dyDescent="0.25">
      <c r="B72" s="20" t="e">
        <f>CONCATENATE(Общая!#REF!)</f>
        <v>#REF!</v>
      </c>
      <c r="C72" s="12" t="e">
        <f>CONCATENATE(Общая!#REF!," ",Общая!#REF!," ",Общая!#REF!)</f>
        <v>#REF!</v>
      </c>
      <c r="D72" s="15" t="e">
        <f>Общая!#REF!</f>
        <v>#REF!</v>
      </c>
      <c r="E72" s="15" t="s">
        <v>53</v>
      </c>
      <c r="F72" s="14" t="e">
        <f>CONCATENATE(TEXT(Общая!#REF!,"ДД.ММ.ГГГГ"))</f>
        <v>#REF!</v>
      </c>
      <c r="G72" s="38" t="e">
        <f>Общая!#REF!</f>
        <v>#REF!</v>
      </c>
      <c r="H72" s="42" t="s">
        <v>928</v>
      </c>
    </row>
    <row r="73" spans="2:8" ht="31.5" x14ac:dyDescent="0.25">
      <c r="B73" s="20" t="str">
        <f>CONCATENATE(Общая!B68)</f>
        <v>65</v>
      </c>
      <c r="C73" s="12" t="str">
        <f>CONCATENATE(Общая!G68," ",Общая!H68," ",Общая!I68)</f>
        <v>Ретнёв  Алексей  Валерьевич</v>
      </c>
      <c r="D73" s="15" t="str">
        <f>Общая!E68</f>
        <v>ООО "Галар"</v>
      </c>
      <c r="E73" s="15" t="s">
        <v>53</v>
      </c>
      <c r="F73" s="14" t="str">
        <f>CONCATENATE(TEXT(Общая!U68,"ДД.ММ.ГГГГ"))</f>
        <v>27.11.2023</v>
      </c>
      <c r="G73" s="38">
        <f>Общая!V68</f>
        <v>0.4375</v>
      </c>
      <c r="H73" s="42" t="s">
        <v>928</v>
      </c>
    </row>
    <row r="74" spans="2:8" ht="31.5" x14ac:dyDescent="0.25">
      <c r="B74" s="20" t="str">
        <f>CONCATENATE(Общая!B69)</f>
        <v>66</v>
      </c>
      <c r="C74" s="12" t="str">
        <f>CONCATENATE(Общая!G69," ",Общая!H69," ",Общая!I69)</f>
        <v>Торопенко  Владимир  Ильич</v>
      </c>
      <c r="D74" s="15" t="str">
        <f>Общая!E69</f>
        <v>ООО "Галар"</v>
      </c>
      <c r="E74" s="15" t="s">
        <v>53</v>
      </c>
      <c r="F74" s="14" t="str">
        <f>CONCATENATE(TEXT(Общая!U69,"ДД.ММ.ГГГГ"))</f>
        <v>27.11.2023</v>
      </c>
      <c r="G74" s="38">
        <f>Общая!V69</f>
        <v>0.4375</v>
      </c>
      <c r="H74" s="42" t="s">
        <v>928</v>
      </c>
    </row>
    <row r="75" spans="2:8" ht="31.5" x14ac:dyDescent="0.25">
      <c r="B75" s="20" t="str">
        <f>CONCATENATE(Общая!B70)</f>
        <v>67</v>
      </c>
      <c r="C75" s="12" t="str">
        <f>CONCATENATE(Общая!G70," ",Общая!H70," ",Общая!I70)</f>
        <v>Бик-Мухамедов Михаил Владимирович</v>
      </c>
      <c r="D75" s="15" t="str">
        <f>Общая!E70</f>
        <v>ООО "Фасадные Решения"</v>
      </c>
      <c r="E75" s="15" t="s">
        <v>53</v>
      </c>
      <c r="F75" s="14" t="str">
        <f>CONCATENATE(TEXT(Общая!U70,"ДД.ММ.ГГГГ"))</f>
        <v>27.11.2023</v>
      </c>
      <c r="G75" s="38">
        <f>Общая!V70</f>
        <v>0.4375</v>
      </c>
      <c r="H75" s="42" t="s">
        <v>928</v>
      </c>
    </row>
    <row r="76" spans="2:8" ht="31.5" x14ac:dyDescent="0.25">
      <c r="B76" s="20" t="str">
        <f>CONCATENATE(Общая!B71)</f>
        <v>68</v>
      </c>
      <c r="C76" s="12" t="str">
        <f>CONCATENATE(Общая!G71," ",Общая!H71," ",Общая!I71)</f>
        <v>Владимиров Дмитрий Александрович</v>
      </c>
      <c r="D76" s="15" t="str">
        <f>Общая!E71</f>
        <v>ООО "Фасадные Решения"</v>
      </c>
      <c r="E76" s="15" t="s">
        <v>53</v>
      </c>
      <c r="F76" s="14" t="str">
        <f>CONCATENATE(TEXT(Общая!U71,"ДД.ММ.ГГГГ"))</f>
        <v>27.11.2023</v>
      </c>
      <c r="G76" s="38">
        <f>Общая!V71</f>
        <v>0.4375</v>
      </c>
      <c r="H76" s="42" t="s">
        <v>928</v>
      </c>
    </row>
    <row r="77" spans="2:8" ht="31.5" x14ac:dyDescent="0.25">
      <c r="B77" s="20" t="str">
        <f>CONCATENATE(Общая!B72)</f>
        <v>69</v>
      </c>
      <c r="C77" s="12" t="str">
        <f>CONCATENATE(Общая!G72," ",Общая!H72," ",Общая!I72)</f>
        <v>Драгуля Николай Анатольевич</v>
      </c>
      <c r="D77" s="15" t="str">
        <f>Общая!E72</f>
        <v>ООО "Фасадные Решения"</v>
      </c>
      <c r="E77" s="15" t="s">
        <v>53</v>
      </c>
      <c r="F77" s="14" t="str">
        <f>CONCATENATE(TEXT(Общая!U72,"ДД.ММ.ГГГГ"))</f>
        <v>27.11.2023</v>
      </c>
      <c r="G77" s="38">
        <f>Общая!V72</f>
        <v>0.47916666666666702</v>
      </c>
      <c r="H77" s="42" t="s">
        <v>928</v>
      </c>
    </row>
    <row r="78" spans="2:8" ht="31.5" x14ac:dyDescent="0.25">
      <c r="B78" s="20" t="str">
        <f>CONCATENATE(Общая!B73)</f>
        <v>70</v>
      </c>
      <c r="C78" s="12" t="str">
        <f>CONCATENATE(Общая!G73," ",Общая!H73," ",Общая!I73)</f>
        <v>Крамской Дмитрий Петрович</v>
      </c>
      <c r="D78" s="15" t="str">
        <f>Общая!E73</f>
        <v>ООО "Фасадные Решения"</v>
      </c>
      <c r="E78" s="15" t="s">
        <v>53</v>
      </c>
      <c r="F78" s="14" t="str">
        <f>CONCATENATE(TEXT(Общая!U73,"ДД.ММ.ГГГГ"))</f>
        <v>27.11.2023</v>
      </c>
      <c r="G78" s="38">
        <f>Общая!V73</f>
        <v>0.47916666666666702</v>
      </c>
      <c r="H78" s="42" t="s">
        <v>928</v>
      </c>
    </row>
    <row r="79" spans="2:8" ht="31.5" x14ac:dyDescent="0.25">
      <c r="B79" s="20" t="str">
        <f>CONCATENATE(Общая!B74)</f>
        <v>71</v>
      </c>
      <c r="C79" s="12" t="str">
        <f>CONCATENATE(Общая!G74," ",Общая!H74," ",Общая!I74)</f>
        <v>Чубиркин Александр  Николаевич</v>
      </c>
      <c r="D79" s="15" t="str">
        <f>Общая!E74</f>
        <v>ОАО "Бонолит-Строительные решения"</v>
      </c>
      <c r="E79" s="15" t="s">
        <v>53</v>
      </c>
      <c r="F79" s="14" t="str">
        <f>CONCATENATE(TEXT(Общая!U74,"ДД.ММ.ГГГГ"))</f>
        <v>27.11.2023</v>
      </c>
      <c r="G79" s="38">
        <f>Общая!V74</f>
        <v>0.47916666666666702</v>
      </c>
      <c r="H79" s="42" t="s">
        <v>928</v>
      </c>
    </row>
    <row r="80" spans="2:8" ht="31.5" x14ac:dyDescent="0.25">
      <c r="B80" s="20" t="e">
        <f>CONCATENATE(Общая!#REF!)</f>
        <v>#REF!</v>
      </c>
      <c r="C80" s="12" t="e">
        <f>CONCATENATE(Общая!#REF!," ",Общая!#REF!," ",Общая!#REF!)</f>
        <v>#REF!</v>
      </c>
      <c r="D80" s="15" t="e">
        <f>Общая!#REF!</f>
        <v>#REF!</v>
      </c>
      <c r="E80" s="15" t="s">
        <v>53</v>
      </c>
      <c r="F80" s="14" t="e">
        <f>CONCATENATE(TEXT(Общая!#REF!,"ДД.ММ.ГГГГ"))</f>
        <v>#REF!</v>
      </c>
      <c r="G80" s="38" t="e">
        <f>Общая!#REF!</f>
        <v>#REF!</v>
      </c>
      <c r="H80" s="42" t="s">
        <v>928</v>
      </c>
    </row>
    <row r="81" spans="2:8" ht="31.5" x14ac:dyDescent="0.25">
      <c r="B81" s="20" t="str">
        <f>CONCATENATE(Общая!B75)</f>
        <v>72</v>
      </c>
      <c r="C81" s="12" t="str">
        <f>CONCATENATE(Общая!G75," ",Общая!H75," ",Общая!I75)</f>
        <v>Нискушин  Михаил Германович</v>
      </c>
      <c r="D81" s="15" t="str">
        <f>Общая!E75</f>
        <v>ООО "Международная алюминиевая компания"</v>
      </c>
      <c r="E81" s="15" t="s">
        <v>53</v>
      </c>
      <c r="F81" s="14" t="str">
        <f>CONCATENATE(TEXT(Общая!U75,"ДД.ММ.ГГГГ"))</f>
        <v>27.11.2023</v>
      </c>
      <c r="G81" s="38">
        <f>Общая!V75</f>
        <v>0.47916666666666702</v>
      </c>
      <c r="H81" s="42" t="s">
        <v>928</v>
      </c>
    </row>
    <row r="82" spans="2:8" ht="31.5" x14ac:dyDescent="0.25">
      <c r="B82" s="20" t="str">
        <f>CONCATENATE(Общая!B76)</f>
        <v>73</v>
      </c>
      <c r="C82" s="12" t="str">
        <f>CONCATENATE(Общая!G76," ",Общая!H76," ",Общая!I76)</f>
        <v>Тряничкин Владимир Иванович</v>
      </c>
      <c r="D82" s="15" t="str">
        <f>Общая!E76</f>
        <v>ООО "Калининградхлеб"</v>
      </c>
      <c r="E82" s="15" t="s">
        <v>53</v>
      </c>
      <c r="F82" s="14" t="str">
        <f>CONCATENATE(TEXT(Общая!U76,"ДД.ММ.ГГГГ"))</f>
        <v>27.11.2023</v>
      </c>
      <c r="G82" s="38">
        <f>Общая!V76</f>
        <v>0.47916666666666702</v>
      </c>
      <c r="H82" s="42" t="s">
        <v>928</v>
      </c>
    </row>
    <row r="83" spans="2:8" ht="31.5" x14ac:dyDescent="0.25">
      <c r="B83" s="20" t="str">
        <f>CONCATENATE(Общая!B77)</f>
        <v>74</v>
      </c>
      <c r="C83" s="12" t="str">
        <f>CONCATENATE(Общая!G77," ",Общая!H77," ",Общая!I77)</f>
        <v>Рязанов Виктор  Ленонидович</v>
      </c>
      <c r="D83" s="15" t="str">
        <f>Общая!E77</f>
        <v>ООО "Калининградхлеб"</v>
      </c>
      <c r="E83" s="15" t="s">
        <v>53</v>
      </c>
      <c r="F83" s="14" t="str">
        <f>CONCATENATE(TEXT(Общая!U77,"ДД.ММ.ГГГГ"))</f>
        <v>27.11.2023</v>
      </c>
      <c r="G83" s="38">
        <f>Общая!V77</f>
        <v>0.47916666666666702</v>
      </c>
      <c r="H83" s="42" t="s">
        <v>928</v>
      </c>
    </row>
    <row r="84" spans="2:8" ht="31.5" x14ac:dyDescent="0.25">
      <c r="B84" s="20" t="str">
        <f>CONCATENATE(Общая!B78)</f>
        <v>75</v>
      </c>
      <c r="C84" s="12" t="str">
        <f>CONCATENATE(Общая!G78," ",Общая!H78," ",Общая!I78)</f>
        <v>Нарциссов Константин Александрович</v>
      </c>
      <c r="D84" s="15" t="str">
        <f>Общая!E78</f>
        <v>ООО "Калининградхлеб"</v>
      </c>
      <c r="E84" s="15" t="s">
        <v>53</v>
      </c>
      <c r="F84" s="14" t="str">
        <f>CONCATENATE(TEXT(Общая!U78,"ДД.ММ.ГГГГ"))</f>
        <v>27.11.2023</v>
      </c>
      <c r="G84" s="38">
        <f>Общая!V78</f>
        <v>0.47916666666666702</v>
      </c>
      <c r="H84" s="42" t="s">
        <v>928</v>
      </c>
    </row>
    <row r="85" spans="2:8" ht="31.5" x14ac:dyDescent="0.25">
      <c r="B85" s="20" t="str">
        <f>CONCATENATE(Общая!B79)</f>
        <v>76</v>
      </c>
      <c r="C85" s="12" t="str">
        <f>CONCATENATE(Общая!G79," ",Общая!H79," ",Общая!I79)</f>
        <v>Свитич Александр  Александрович</v>
      </c>
      <c r="D85" s="15" t="str">
        <f>Общая!E79</f>
        <v>ООО "Калининградхлеб"</v>
      </c>
      <c r="E85" s="15" t="s">
        <v>53</v>
      </c>
      <c r="F85" s="14" t="str">
        <f>CONCATENATE(TEXT(Общая!U79,"ДД.ММ.ГГГГ"))</f>
        <v>27.11.2023</v>
      </c>
      <c r="G85" s="38">
        <f>Общая!V79</f>
        <v>0.47916666666666702</v>
      </c>
      <c r="H85" s="42" t="s">
        <v>928</v>
      </c>
    </row>
    <row r="86" spans="2:8" ht="31.5" x14ac:dyDescent="0.25">
      <c r="B86" s="20" t="str">
        <f>CONCATENATE(Общая!B80)</f>
        <v>77</v>
      </c>
      <c r="C86" s="12" t="str">
        <f>CONCATENATE(Общая!G80," ",Общая!H80," ",Общая!I80)</f>
        <v>Шишлов Виктор Николаевич</v>
      </c>
      <c r="D86" s="15" t="str">
        <f>Общая!E80</f>
        <v>АО "Торговый дом  ТМХ"</v>
      </c>
      <c r="E86" s="15" t="s">
        <v>53</v>
      </c>
      <c r="F86" s="14" t="str">
        <f>CONCATENATE(TEXT(Общая!U80,"ДД.ММ.ГГГГ"))</f>
        <v>27.11.2023</v>
      </c>
      <c r="G86" s="38">
        <f>Общая!V80</f>
        <v>0.47916666666666702</v>
      </c>
      <c r="H86" s="42" t="s">
        <v>928</v>
      </c>
    </row>
    <row r="87" spans="2:8" ht="31.5" x14ac:dyDescent="0.25">
      <c r="B87" s="20" t="str">
        <f>CONCATENATE(Общая!B81)</f>
        <v>78</v>
      </c>
      <c r="C87" s="12" t="str">
        <f>CONCATENATE(Общая!G81," ",Общая!H81," ",Общая!I81)</f>
        <v>Орлов Виктор Михайлович</v>
      </c>
      <c r="D87" s="15" t="str">
        <f>Общая!E81</f>
        <v xml:space="preserve">МУП "ДУ ЖКХ" </v>
      </c>
      <c r="E87" s="15" t="s">
        <v>53</v>
      </c>
      <c r="F87" s="14" t="str">
        <f>CONCATENATE(TEXT(Общая!U81,"ДД.ММ.ГГГГ"))</f>
        <v>27.11.2023</v>
      </c>
      <c r="G87" s="38">
        <f>Общая!V81</f>
        <v>0.47916666666666702</v>
      </c>
      <c r="H87" s="42" t="s">
        <v>928</v>
      </c>
    </row>
    <row r="88" spans="2:8" ht="31.5" x14ac:dyDescent="0.25">
      <c r="B88" s="20" t="str">
        <f>CONCATENATE(Общая!B82)</f>
        <v>79</v>
      </c>
      <c r="C88" s="12" t="str">
        <f>CONCATENATE(Общая!G82," ",Общая!H82," ",Общая!I82)</f>
        <v>Панков Евгений  Юрьевич</v>
      </c>
      <c r="D88" s="15" t="str">
        <f>Общая!E82</f>
        <v xml:space="preserve">МУП "ДУ ЖКХ" </v>
      </c>
      <c r="E88" s="15" t="s">
        <v>53</v>
      </c>
      <c r="F88" s="14" t="str">
        <f>CONCATENATE(TEXT(Общая!U82,"ДД.ММ.ГГГГ"))</f>
        <v>27.11.2023</v>
      </c>
      <c r="G88" s="38">
        <f>Общая!V82</f>
        <v>0.47916666666666702</v>
      </c>
      <c r="H88" s="42" t="s">
        <v>928</v>
      </c>
    </row>
    <row r="89" spans="2:8" ht="31.5" x14ac:dyDescent="0.25">
      <c r="B89" s="20" t="str">
        <f>CONCATENATE(Общая!B83)</f>
        <v>80</v>
      </c>
      <c r="C89" s="12" t="str">
        <f>CONCATENATE(Общая!G83," ",Общая!H83," ",Общая!I83)</f>
        <v>Панков Евгений  Юрьевич</v>
      </c>
      <c r="D89" s="15" t="str">
        <f>Общая!E83</f>
        <v xml:space="preserve">МУП "ДУ ЖКХ" </v>
      </c>
      <c r="E89" s="15" t="s">
        <v>53</v>
      </c>
      <c r="F89" s="14" t="str">
        <f>CONCATENATE(TEXT(Общая!U83,"ДД.ММ.ГГГГ"))</f>
        <v>27.11.2023</v>
      </c>
      <c r="G89" s="38">
        <f>Общая!V83</f>
        <v>0.47916666666666702</v>
      </c>
      <c r="H89" s="42" t="s">
        <v>928</v>
      </c>
    </row>
    <row r="90" spans="2:8" ht="31.5" x14ac:dyDescent="0.25">
      <c r="B90" s="20" t="str">
        <f>CONCATENATE(Общая!B84)</f>
        <v>81</v>
      </c>
      <c r="C90" s="12" t="str">
        <f>CONCATENATE(Общая!G84," ",Общая!H84," ",Общая!I84)</f>
        <v>Соколов Анатолий  Игоревич</v>
      </c>
      <c r="D90" s="15" t="str">
        <f>Общая!E84</f>
        <v>ООО "Школьная "</v>
      </c>
      <c r="E90" s="15" t="s">
        <v>53</v>
      </c>
      <c r="F90" s="14" t="str">
        <f>CONCATENATE(TEXT(Общая!U84,"ДД.ММ.ГГГГ"))</f>
        <v>27.11.2023</v>
      </c>
      <c r="G90" s="38">
        <f>Общая!V84</f>
        <v>0.47916666666666702</v>
      </c>
      <c r="H90" s="42" t="s">
        <v>928</v>
      </c>
    </row>
    <row r="91" spans="2:8" ht="31.5" x14ac:dyDescent="0.25">
      <c r="B91" s="20" t="str">
        <f>CONCATENATE(Общая!B85)</f>
        <v>82</v>
      </c>
      <c r="C91" s="12" t="str">
        <f>CONCATENATE(Общая!G85," ",Общая!H85," ",Общая!I85)</f>
        <v xml:space="preserve">Серков Дмитрий Валентинович </v>
      </c>
      <c r="D91" s="15" t="str">
        <f>Общая!E85</f>
        <v xml:space="preserve">ООО  УК  Светлый край </v>
      </c>
      <c r="E91" s="15" t="s">
        <v>53</v>
      </c>
      <c r="F91" s="14" t="str">
        <f>CONCATENATE(TEXT(Общая!U85,"ДД.ММ.ГГГГ"))</f>
        <v>27.11.2023</v>
      </c>
      <c r="G91" s="38">
        <f>Общая!V85</f>
        <v>0.54166666666666696</v>
      </c>
      <c r="H91" s="42" t="s">
        <v>928</v>
      </c>
    </row>
    <row r="92" spans="2:8" ht="31.5" x14ac:dyDescent="0.25">
      <c r="B92" s="20" t="str">
        <f>CONCATENATE(Общая!B86)</f>
        <v>83</v>
      </c>
      <c r="C92" s="12" t="str">
        <f>CONCATENATE(Общая!G86," ",Общая!H86," ",Общая!I86)</f>
        <v>Загороднев Дмитрий Денисович</v>
      </c>
      <c r="D92" s="15" t="str">
        <f>Общая!E86</f>
        <v xml:space="preserve">ООО  УК  Светлый край </v>
      </c>
      <c r="E92" s="15" t="s">
        <v>53</v>
      </c>
      <c r="F92" s="14" t="str">
        <f>CONCATENATE(TEXT(Общая!U86,"ДД.ММ.ГГГГ"))</f>
        <v>27.11.2023</v>
      </c>
      <c r="G92" s="38">
        <f>Общая!V86</f>
        <v>0.54166666666666696</v>
      </c>
      <c r="H92" s="42" t="s">
        <v>928</v>
      </c>
    </row>
    <row r="93" spans="2:8" ht="31.5" x14ac:dyDescent="0.25">
      <c r="B93" s="20" t="str">
        <f>CONCATENATE(Общая!B87)</f>
        <v>84</v>
      </c>
      <c r="C93" s="12" t="str">
        <f>CONCATENATE(Общая!G87," ",Общая!H87," ",Общая!I87)</f>
        <v>Максимов Владимир Павлович</v>
      </c>
      <c r="D93" s="15" t="str">
        <f>Общая!E87</f>
        <v>ООО "УК "Держава"</v>
      </c>
      <c r="E93" s="15" t="s">
        <v>53</v>
      </c>
      <c r="F93" s="14" t="str">
        <f>CONCATENATE(TEXT(Общая!U87,"ДД.ММ.ГГГГ"))</f>
        <v>27.11.2023</v>
      </c>
      <c r="G93" s="38">
        <f>Общая!V87</f>
        <v>0.54166666666666696</v>
      </c>
      <c r="H93" s="42" t="s">
        <v>928</v>
      </c>
    </row>
    <row r="94" spans="2:8" ht="31.5" x14ac:dyDescent="0.25">
      <c r="B94" s="20" t="str">
        <f>CONCATENATE(Общая!B88)</f>
        <v>85</v>
      </c>
      <c r="C94" s="12" t="str">
        <f>CONCATENATE(Общая!G88," ",Общая!H88," ",Общая!I88)</f>
        <v xml:space="preserve">Панин  Александр Алексеевич </v>
      </c>
      <c r="D94" s="15" t="str">
        <f>Общая!E88</f>
        <v>ООО "УК "Держава"</v>
      </c>
      <c r="E94" s="15" t="s">
        <v>53</v>
      </c>
      <c r="F94" s="14" t="str">
        <f>CONCATENATE(TEXT(Общая!U88,"ДД.ММ.ГГГГ"))</f>
        <v>27.11.2023</v>
      </c>
      <c r="G94" s="38">
        <f>Общая!V88</f>
        <v>0.54166666666666696</v>
      </c>
      <c r="H94" s="42" t="s">
        <v>928</v>
      </c>
    </row>
    <row r="95" spans="2:8" ht="31.5" x14ac:dyDescent="0.25">
      <c r="B95" s="20" t="str">
        <f>CONCATENATE(Общая!B89)</f>
        <v>86</v>
      </c>
      <c r="C95" s="12" t="str">
        <f>CONCATENATE(Общая!G89," ",Общая!H89," ",Общая!I89)</f>
        <v>Аверьянов Евгений Виктровович</v>
      </c>
      <c r="D95" s="15" t="str">
        <f>Общая!E89</f>
        <v>ООО "УК "Держава"</v>
      </c>
      <c r="E95" s="15" t="s">
        <v>53</v>
      </c>
      <c r="F95" s="14" t="str">
        <f>CONCATENATE(TEXT(Общая!U89,"ДД.ММ.ГГГГ"))</f>
        <v>27.11.2023</v>
      </c>
      <c r="G95" s="38">
        <f>Общая!V89</f>
        <v>0.54166666666666696</v>
      </c>
      <c r="H95" s="42" t="s">
        <v>928</v>
      </c>
    </row>
    <row r="96" spans="2:8" ht="31.5" x14ac:dyDescent="0.25">
      <c r="B96" s="20" t="str">
        <f>CONCATENATE(Общая!B90)</f>
        <v>87</v>
      </c>
      <c r="C96" s="12" t="str">
        <f>CONCATENATE(Общая!G90," ",Общая!H90," ",Общая!I90)</f>
        <v>Воробьев Андрей Николаевич</v>
      </c>
      <c r="D96" s="15" t="str">
        <f>Общая!E90</f>
        <v>ООО "УК "Держава"</v>
      </c>
      <c r="E96" s="15" t="s">
        <v>53</v>
      </c>
      <c r="F96" s="14" t="str">
        <f>CONCATENATE(TEXT(Общая!U90,"ДД.ММ.ГГГГ"))</f>
        <v>27.11.2023</v>
      </c>
      <c r="G96" s="38">
        <f>Общая!V90</f>
        <v>0.54166666666666696</v>
      </c>
      <c r="H96" s="42" t="s">
        <v>928</v>
      </c>
    </row>
    <row r="97" spans="2:8" ht="31.5" x14ac:dyDescent="0.25">
      <c r="B97" s="20" t="str">
        <f>CONCATENATE(Общая!B91)</f>
        <v>88</v>
      </c>
      <c r="C97" s="12" t="str">
        <f>CONCATENATE(Общая!G91," ",Общая!H91," ",Общая!I91)</f>
        <v>Котельницкий Александр Николаевич</v>
      </c>
      <c r="D97" s="15" t="str">
        <f>Общая!E91</f>
        <v>ООО "СОДРУЖЕСТВО"</v>
      </c>
      <c r="E97" s="15" t="s">
        <v>53</v>
      </c>
      <c r="F97" s="14" t="str">
        <f>CONCATENATE(TEXT(Общая!U91,"ДД.ММ.ГГГГ"))</f>
        <v>27.11.2023</v>
      </c>
      <c r="G97" s="38">
        <f>Общая!V91</f>
        <v>0.54166666666666696</v>
      </c>
      <c r="H97" s="42" t="s">
        <v>928</v>
      </c>
    </row>
    <row r="98" spans="2:8" ht="31.5" x14ac:dyDescent="0.25">
      <c r="B98" s="20" t="str">
        <f>CONCATENATE(Общая!B92)</f>
        <v>89</v>
      </c>
      <c r="C98" s="12" t="str">
        <f>CONCATENATE(Общая!G92," ",Общая!H92," ",Общая!I92)</f>
        <v>Бусоргин Глеб Павлович</v>
      </c>
      <c r="D98" s="15" t="str">
        <f>Общая!E92</f>
        <v>АО «ВИКор»</v>
      </c>
      <c r="E98" s="15" t="s">
        <v>53</v>
      </c>
      <c r="F98" s="14" t="str">
        <f>CONCATENATE(TEXT(Общая!U92,"ДД.ММ.ГГГГ"))</f>
        <v>27.11.2023</v>
      </c>
      <c r="G98" s="38">
        <f>Общая!V92</f>
        <v>0.54166666666666696</v>
      </c>
      <c r="H98" s="42" t="s">
        <v>928</v>
      </c>
    </row>
    <row r="99" spans="2:8" ht="31.5" x14ac:dyDescent="0.25">
      <c r="B99" s="20" t="str">
        <f>CONCATENATE(Общая!B93)</f>
        <v>90</v>
      </c>
      <c r="C99" s="12" t="str">
        <f>CONCATENATE(Общая!G93," ",Общая!H93," ",Общая!I93)</f>
        <v>Басиев Игорь Викторович</v>
      </c>
      <c r="D99" s="15" t="str">
        <f>Общая!E93</f>
        <v>АО «ВИКор»</v>
      </c>
      <c r="E99" s="15" t="s">
        <v>53</v>
      </c>
      <c r="F99" s="14" t="str">
        <f>CONCATENATE(TEXT(Общая!U93,"ДД.ММ.ГГГГ"))</f>
        <v>27.11.2023</v>
      </c>
      <c r="G99" s="38">
        <f>Общая!V93</f>
        <v>0.54166666666666696</v>
      </c>
      <c r="H99" s="42" t="s">
        <v>928</v>
      </c>
    </row>
    <row r="100" spans="2:8" ht="31.5" x14ac:dyDescent="0.25">
      <c r="B100" s="20" t="str">
        <f>CONCATENATE(Общая!B94)</f>
        <v>91</v>
      </c>
      <c r="C100" s="12" t="str">
        <f>CONCATENATE(Общая!G94," ",Общая!H94," ",Общая!I94)</f>
        <v>Чудаев Александр Павлович</v>
      </c>
      <c r="D100" s="15" t="str">
        <f>Общая!E94</f>
        <v>АО «ВИКор»</v>
      </c>
      <c r="E100" s="15" t="s">
        <v>53</v>
      </c>
      <c r="F100" s="14" t="str">
        <f>CONCATENATE(TEXT(Общая!U94,"ДД.ММ.ГГГГ"))</f>
        <v>27.11.2023</v>
      </c>
      <c r="G100" s="38">
        <f>Общая!V94</f>
        <v>0.54166666666666696</v>
      </c>
      <c r="H100" s="42" t="s">
        <v>928</v>
      </c>
    </row>
    <row r="101" spans="2:8" ht="31.5" x14ac:dyDescent="0.25">
      <c r="B101" s="20" t="str">
        <f>CONCATENATE(Общая!B95)</f>
        <v>92</v>
      </c>
      <c r="C101" s="12" t="str">
        <f>CONCATENATE(Общая!G95," ",Общая!H95," ",Общая!I95)</f>
        <v>Шевалье  Николай  Эдуардович</v>
      </c>
      <c r="D101" s="15" t="str">
        <f>Общая!E95</f>
        <v xml:space="preserve">АО «ЗилСтройМаш» </v>
      </c>
      <c r="E101" s="15" t="s">
        <v>53</v>
      </c>
      <c r="F101" s="14" t="str">
        <f>CONCATENATE(TEXT(Общая!U95,"ДД.ММ.ГГГГ"))</f>
        <v>27.11.2023</v>
      </c>
      <c r="G101" s="38">
        <f>Общая!V95</f>
        <v>0.54166666666666696</v>
      </c>
      <c r="H101" s="42" t="s">
        <v>928</v>
      </c>
    </row>
    <row r="102" spans="2:8" ht="31.5" x14ac:dyDescent="0.25">
      <c r="B102" s="20" t="str">
        <f>CONCATENATE(Общая!B96)</f>
        <v>93</v>
      </c>
      <c r="C102" s="12" t="str">
        <f>CONCATENATE(Общая!G96," ",Общая!H96," ",Общая!I96)</f>
        <v>Дедюрин  Василий  Валериевич</v>
      </c>
      <c r="D102" s="15" t="str">
        <f>Общая!E96</f>
        <v xml:space="preserve">АО «ЗилСтройМаш» </v>
      </c>
      <c r="E102" s="15" t="s">
        <v>53</v>
      </c>
      <c r="F102" s="14" t="str">
        <f>CONCATENATE(TEXT(Общая!U96,"ДД.ММ.ГГГГ"))</f>
        <v>27.11.2023</v>
      </c>
      <c r="G102" s="38">
        <f>Общая!V96</f>
        <v>0.54166666666666696</v>
      </c>
      <c r="H102" s="42" t="s">
        <v>928</v>
      </c>
    </row>
    <row r="103" spans="2:8" ht="31.5" x14ac:dyDescent="0.25">
      <c r="B103" s="20" t="str">
        <f>CONCATENATE(Общая!B97)</f>
        <v>94</v>
      </c>
      <c r="C103" s="12" t="str">
        <f>CONCATENATE(Общая!G97," ",Общая!H97," ",Общая!I97)</f>
        <v>Захарчук  Роман  Васильевич</v>
      </c>
      <c r="D103" s="15" t="str">
        <f>Общая!E97</f>
        <v>Завод ЖБК» – филиал       АО «Элеваторспецстрой»</v>
      </c>
      <c r="E103" s="15" t="s">
        <v>53</v>
      </c>
      <c r="F103" s="14" t="str">
        <f>CONCATENATE(TEXT(Общая!U97,"ДД.ММ.ГГГГ"))</f>
        <v>27.11.2023</v>
      </c>
      <c r="G103" s="38">
        <f>Общая!V97</f>
        <v>0.54166666666666696</v>
      </c>
      <c r="H103" s="42" t="s">
        <v>928</v>
      </c>
    </row>
    <row r="104" spans="2:8" ht="31.5" x14ac:dyDescent="0.25">
      <c r="B104" s="20" t="str">
        <f>CONCATENATE(Общая!B98)</f>
        <v>95</v>
      </c>
      <c r="C104" s="12" t="str">
        <f>CONCATENATE(Общая!G98," ",Общая!H98," ",Общая!I98)</f>
        <v>Корнев Павел Геннадьевич</v>
      </c>
      <c r="D104" s="15" t="str">
        <f>Общая!E98</f>
        <v>Завод ЖБК» – филиал       АО «Элеваторспецстрой»</v>
      </c>
      <c r="E104" s="15" t="s">
        <v>53</v>
      </c>
      <c r="F104" s="14" t="str">
        <f>CONCATENATE(TEXT(Общая!U98,"ДД.ММ.ГГГГ"))</f>
        <v>27.11.2023</v>
      </c>
      <c r="G104" s="38">
        <f>Общая!V98</f>
        <v>0.54166666666666696</v>
      </c>
      <c r="H104" s="42" t="s">
        <v>928</v>
      </c>
    </row>
    <row r="105" spans="2:8" ht="31.5" x14ac:dyDescent="0.25">
      <c r="B105" s="20" t="str">
        <f>CONCATENATE(Общая!B99)</f>
        <v>96</v>
      </c>
      <c r="C105" s="12" t="str">
        <f>CONCATENATE(Общая!G99," ",Общая!H99," ",Общая!I99)</f>
        <v>Хисматов  Рустам Анифович</v>
      </c>
      <c r="D105" s="15" t="str">
        <f>Общая!E99</f>
        <v>Завод ЖБК» – филиал       АО «Элеваторспецстрой»</v>
      </c>
      <c r="E105" s="15" t="s">
        <v>53</v>
      </c>
      <c r="F105" s="14" t="str">
        <f>CONCATENATE(TEXT(Общая!U99,"ДД.ММ.ГГГГ"))</f>
        <v>27.11.2023</v>
      </c>
      <c r="G105" s="38">
        <f>Общая!V99</f>
        <v>0.54166666666666696</v>
      </c>
      <c r="H105" s="42" t="s">
        <v>928</v>
      </c>
    </row>
    <row r="106" spans="2:8" ht="63" x14ac:dyDescent="0.25">
      <c r="B106" s="20" t="str">
        <f>CONCATENATE(Общая!B100)</f>
        <v>97</v>
      </c>
      <c r="C106" s="12" t="str">
        <f>CONCATENATE(Общая!G100," ",Общая!H100," ",Общая!I100)</f>
        <v>Мандриков Виктор Иванович</v>
      </c>
      <c r="D106" s="15" t="str">
        <f>Общая!E100</f>
        <v>МАУ "Управление по ремонту и обслуживанпию объектов социальной сферы городского округа Мытищи"</v>
      </c>
      <c r="E106" s="15" t="s">
        <v>53</v>
      </c>
      <c r="F106" s="14" t="str">
        <f>CONCATENATE(TEXT(Общая!U100,"ДД.ММ.ГГГГ"))</f>
        <v>27.11.2023</v>
      </c>
      <c r="G106" s="38">
        <f>Общая!V100</f>
        <v>0.5625</v>
      </c>
      <c r="H106" s="42" t="s">
        <v>928</v>
      </c>
    </row>
    <row r="107" spans="2:8" ht="63" x14ac:dyDescent="0.25">
      <c r="B107" s="20" t="str">
        <f>CONCATENATE(Общая!B101)</f>
        <v>98</v>
      </c>
      <c r="C107" s="12" t="str">
        <f>CONCATENATE(Общая!G101," ",Общая!H101," ",Общая!I101)</f>
        <v>Журавлёв  Дмитрий Геннадьевич</v>
      </c>
      <c r="D107" s="15" t="str">
        <f>Общая!E101</f>
        <v>МАУ "Управление по ремонту и обслуживанпию объектов социальной сферы городского округа Мытищи"</v>
      </c>
      <c r="E107" s="15" t="s">
        <v>53</v>
      </c>
      <c r="F107" s="14" t="str">
        <f>CONCATENATE(TEXT(Общая!U101,"ДД.ММ.ГГГГ"))</f>
        <v>27.11.2023</v>
      </c>
      <c r="G107" s="38">
        <f>Общая!V101</f>
        <v>0.5625</v>
      </c>
      <c r="H107" s="42" t="s">
        <v>928</v>
      </c>
    </row>
    <row r="108" spans="2:8" ht="47.25" x14ac:dyDescent="0.25">
      <c r="B108" s="20" t="str">
        <f>CONCATENATE(Общая!B102)</f>
        <v>99</v>
      </c>
      <c r="C108" s="12" t="str">
        <f>CONCATENATE(Общая!G102," ",Общая!H102," ",Общая!I102)</f>
        <v>Филатов Евгений Анатольевич</v>
      </c>
      <c r="D108" s="15" t="str">
        <f>Общая!E102</f>
        <v>МАДОУ детский сад № 63 «Лучик» комбинированного вида ГОЩ</v>
      </c>
      <c r="E108" s="15" t="s">
        <v>53</v>
      </c>
      <c r="F108" s="14" t="str">
        <f>CONCATENATE(TEXT(Общая!U102,"ДД.ММ.ГГГГ"))</f>
        <v>27.11.2023</v>
      </c>
      <c r="G108" s="38">
        <f>Общая!V102</f>
        <v>0.5625</v>
      </c>
      <c r="H108" s="42" t="s">
        <v>928</v>
      </c>
    </row>
    <row r="109" spans="2:8" ht="31.5" x14ac:dyDescent="0.25">
      <c r="B109" s="20" t="str">
        <f>CONCATENATE(Общая!B103)</f>
        <v>100</v>
      </c>
      <c r="C109" s="12" t="str">
        <f>CONCATENATE(Общая!G103," ",Общая!H103," ",Общая!I103)</f>
        <v>Сонин Игорь Александрович</v>
      </c>
      <c r="D109" s="15" t="str">
        <f>Общая!E103</f>
        <v>ГКУ МО "ДСРПИИ"</v>
      </c>
      <c r="E109" s="15" t="s">
        <v>53</v>
      </c>
      <c r="F109" s="14" t="str">
        <f>CONCATENATE(TEXT(Общая!U103,"ДД.ММ.ГГГГ"))</f>
        <v>27.11.2023</v>
      </c>
      <c r="G109" s="38">
        <f>Общая!V103</f>
        <v>0.5625</v>
      </c>
      <c r="H109" s="42" t="s">
        <v>928</v>
      </c>
    </row>
    <row r="110" spans="2:8" ht="31.5" x14ac:dyDescent="0.25">
      <c r="B110" s="20" t="str">
        <f>CONCATENATE(Общая!B104)</f>
        <v>101</v>
      </c>
      <c r="C110" s="12" t="str">
        <f>CONCATENATE(Общая!G104," ",Общая!H104," ",Общая!I104)</f>
        <v>Климова  Лариса Александровна</v>
      </c>
      <c r="D110" s="15" t="str">
        <f>Общая!E104</f>
        <v>ООО "УК Жилище"</v>
      </c>
      <c r="E110" s="15" t="s">
        <v>53</v>
      </c>
      <c r="F110" s="14" t="str">
        <f>CONCATENATE(TEXT(Общая!U104,"ДД.ММ.ГГГГ"))</f>
        <v>27.11.2023</v>
      </c>
      <c r="G110" s="38">
        <f>Общая!V104</f>
        <v>0.5625</v>
      </c>
      <c r="H110" s="42" t="s">
        <v>928</v>
      </c>
    </row>
    <row r="111" spans="2:8" ht="31.5" x14ac:dyDescent="0.25">
      <c r="B111" s="20" t="str">
        <f>CONCATENATE(Общая!B105)</f>
        <v>102</v>
      </c>
      <c r="C111" s="12" t="str">
        <f>CONCATENATE(Общая!G105," ",Общая!H105," ",Общая!I105)</f>
        <v>Алексанкин Андрей Вячеславич</v>
      </c>
      <c r="D111" s="15" t="str">
        <f>Общая!E105</f>
        <v>ООО "Ацис Технология"</v>
      </c>
      <c r="E111" s="15" t="s">
        <v>53</v>
      </c>
      <c r="F111" s="14" t="str">
        <f>CONCATENATE(TEXT(Общая!U105,"ДД.ММ.ГГГГ"))</f>
        <v>27.11.2023</v>
      </c>
      <c r="G111" s="38">
        <f>Общая!V105</f>
        <v>0.5625</v>
      </c>
      <c r="H111" s="42" t="s">
        <v>928</v>
      </c>
    </row>
    <row r="112" spans="2:8" ht="31.5" x14ac:dyDescent="0.25">
      <c r="B112" s="20" t="str">
        <f>CONCATENATE(Общая!B106)</f>
        <v>103</v>
      </c>
      <c r="C112" s="12" t="str">
        <f>CONCATENATE(Общая!G106," ",Общая!H106," ",Общая!I106)</f>
        <v>Родионов Дмитрий Николаевич</v>
      </c>
      <c r="D112" s="15" t="str">
        <f>Общая!E106</f>
        <v>ООО "Ацис Технология"</v>
      </c>
      <c r="E112" s="15" t="s">
        <v>53</v>
      </c>
      <c r="F112" s="14" t="str">
        <f>CONCATENATE(TEXT(Общая!U106,"ДД.ММ.ГГГГ"))</f>
        <v>27.11.2023</v>
      </c>
      <c r="G112" s="38">
        <f>Общая!V106</f>
        <v>0.5625</v>
      </c>
      <c r="H112" s="42" t="s">
        <v>928</v>
      </c>
    </row>
    <row r="113" spans="2:8" ht="31.5" x14ac:dyDescent="0.25">
      <c r="B113" s="20" t="str">
        <f>CONCATENATE(Общая!B107)</f>
        <v>104</v>
      </c>
      <c r="C113" s="12" t="str">
        <f>CONCATENATE(Общая!G107," ",Общая!H107," ",Общая!I107)</f>
        <v>Косатенко Роман Игоревич</v>
      </c>
      <c r="D113" s="15" t="str">
        <f>Общая!E107</f>
        <v>ООО "Ацис Технология"</v>
      </c>
      <c r="E113" s="15" t="s">
        <v>53</v>
      </c>
      <c r="F113" s="14" t="str">
        <f>CONCATENATE(TEXT(Общая!U107,"ДД.ММ.ГГГГ"))</f>
        <v>27.11.2023</v>
      </c>
      <c r="G113" s="38">
        <f>Общая!V107</f>
        <v>0.5625</v>
      </c>
      <c r="H113" s="42" t="s">
        <v>928</v>
      </c>
    </row>
    <row r="114" spans="2:8" ht="27" customHeight="1" x14ac:dyDescent="0.25">
      <c r="B114" s="20" t="str">
        <f>CONCATENATE(Общая!B108)</f>
        <v>105</v>
      </c>
      <c r="C114" s="12" t="str">
        <f>CONCATENATE(Общая!G108," ",Общая!H108," ",Общая!I108)</f>
        <v>Силаев Константин Александрович</v>
      </c>
      <c r="D114" s="15" t="str">
        <f>Общая!E108</f>
        <v>ООО "Ацис Технология"</v>
      </c>
      <c r="E114" s="15" t="s">
        <v>53</v>
      </c>
      <c r="F114" s="14" t="str">
        <f>CONCATENATE(TEXT(Общая!U108,"ДД.ММ.ГГГГ"))</f>
        <v>27.11.2023</v>
      </c>
      <c r="G114" s="38">
        <f>Общая!V108</f>
        <v>0.5625</v>
      </c>
      <c r="H114" s="42" t="s">
        <v>928</v>
      </c>
    </row>
    <row r="115" spans="2:8" ht="31.5" x14ac:dyDescent="0.25">
      <c r="B115" s="20" t="str">
        <f>CONCATENATE(Общая!B109)</f>
        <v>106</v>
      </c>
      <c r="C115" s="12" t="str">
        <f>CONCATENATE(Общая!G109," ",Общая!H109," ",Общая!I109)</f>
        <v>Радаев Иван Александрович</v>
      </c>
      <c r="D115" s="15" t="str">
        <f>Общая!E109</f>
        <v>ООО "Ацис Технология"</v>
      </c>
      <c r="E115" s="15" t="s">
        <v>53</v>
      </c>
      <c r="F115" s="14" t="str">
        <f>CONCATENATE(TEXT(Общая!U109,"ДД.ММ.ГГГГ"))</f>
        <v>27.11.2023</v>
      </c>
      <c r="G115" s="38">
        <f>Общая!V109</f>
        <v>0.5625</v>
      </c>
      <c r="H115" s="42" t="s">
        <v>928</v>
      </c>
    </row>
    <row r="116" spans="2:8" ht="31.5" x14ac:dyDescent="0.25">
      <c r="B116" s="20" t="str">
        <f>CONCATENATE(Общая!B110)</f>
        <v>107</v>
      </c>
      <c r="C116" s="12" t="str">
        <f>CONCATENATE(Общая!G110," ",Общая!H110," ",Общая!I110)</f>
        <v>Тишаков Александр Николаевич</v>
      </c>
      <c r="D116" s="15" t="str">
        <f>Общая!E110</f>
        <v>АО "ТД Экспокабель"</v>
      </c>
      <c r="E116" s="15" t="s">
        <v>53</v>
      </c>
      <c r="F116" s="14" t="str">
        <f>CONCATENATE(TEXT(Общая!U110,"ДД.ММ.ГГГГ"))</f>
        <v>27.11.2023</v>
      </c>
      <c r="G116" s="38">
        <f>Общая!V110</f>
        <v>0.5625</v>
      </c>
      <c r="H116" s="42" t="s">
        <v>928</v>
      </c>
    </row>
    <row r="117" spans="2:8" ht="31.5" x14ac:dyDescent="0.25">
      <c r="B117" s="20" t="str">
        <f>CONCATENATE(Общая!B111)</f>
        <v>108</v>
      </c>
      <c r="C117" s="12" t="str">
        <f>CONCATENATE(Общая!G111," ",Общая!H111," ",Общая!I111)</f>
        <v>Александров Алексей Геннадьевич</v>
      </c>
      <c r="D117" s="15" t="str">
        <f>Общая!E111</f>
        <v>ОАО "Дом быта"</v>
      </c>
      <c r="E117" s="15" t="s">
        <v>53</v>
      </c>
      <c r="F117" s="14" t="str">
        <f>CONCATENATE(TEXT(Общая!U111,"ДД.ММ.ГГГГ"))</f>
        <v>27.11.2023</v>
      </c>
      <c r="G117" s="38">
        <f>Общая!V111</f>
        <v>0.5625</v>
      </c>
      <c r="H117" s="42" t="s">
        <v>928</v>
      </c>
    </row>
    <row r="118" spans="2:8" ht="31.5" x14ac:dyDescent="0.25">
      <c r="B118" s="20" t="str">
        <f>CONCATENATE(Общая!B112)</f>
        <v>109</v>
      </c>
      <c r="C118" s="12" t="str">
        <f>CONCATENATE(Общая!G112," ",Общая!H112," ",Общая!I112)</f>
        <v>Веркина Лилия  Александровна</v>
      </c>
      <c r="D118" s="15" t="str">
        <f>Общая!E112</f>
        <v>МУП "ЭЦУ"</v>
      </c>
      <c r="E118" s="15" t="s">
        <v>53</v>
      </c>
      <c r="F118" s="14" t="str">
        <f>CONCATENATE(TEXT(Общая!U112,"ДД.ММ.ГГГГ"))</f>
        <v>27.11.2023</v>
      </c>
      <c r="G118" s="38">
        <f>Общая!V112</f>
        <v>0.5625</v>
      </c>
      <c r="H118" s="42" t="s">
        <v>928</v>
      </c>
    </row>
    <row r="119" spans="2:8" ht="31.5" x14ac:dyDescent="0.25">
      <c r="B119" s="20" t="str">
        <f>CONCATENATE(Общая!B113)</f>
        <v>110</v>
      </c>
      <c r="C119" s="12" t="str">
        <f>CONCATENATE(Общая!G113," ",Общая!H113," ",Общая!I113)</f>
        <v>Мазов  Сергей  Александрович</v>
      </c>
      <c r="D119" s="15" t="str">
        <f>Общая!E113</f>
        <v xml:space="preserve">ООО «ПСК СТАНДАРТ» </v>
      </c>
      <c r="E119" s="15" t="s">
        <v>53</v>
      </c>
      <c r="F119" s="14" t="str">
        <f>CONCATENATE(TEXT(Общая!U113,"ДД.ММ.ГГГГ"))</f>
        <v>27.11.2023</v>
      </c>
      <c r="G119" s="38">
        <f>Общая!V113</f>
        <v>0.5625</v>
      </c>
      <c r="H119" s="42" t="s">
        <v>928</v>
      </c>
    </row>
    <row r="120" spans="2:8" ht="31.5" x14ac:dyDescent="0.25">
      <c r="B120" s="20" t="str">
        <f>CONCATENATE(Общая!B114)</f>
        <v>111</v>
      </c>
      <c r="C120" s="12" t="str">
        <f>CONCATENATE(Общая!G114," ",Общая!H114," ",Общая!I114)</f>
        <v>Бляблин Владимиор Михайлович</v>
      </c>
      <c r="D120" s="15" t="str">
        <f>Общая!E114</f>
        <v>НП "ФРНФ"</v>
      </c>
      <c r="E120" s="15" t="s">
        <v>53</v>
      </c>
      <c r="F120" s="14" t="str">
        <f>CONCATENATE(TEXT(Общая!U114,"ДД.ММ.ГГГГ"))</f>
        <v>27.11.2023</v>
      </c>
      <c r="G120" s="38">
        <f>Общая!V114</f>
        <v>0.5625</v>
      </c>
      <c r="H120" s="42" t="s">
        <v>928</v>
      </c>
    </row>
    <row r="121" spans="2:8" ht="31.5" x14ac:dyDescent="0.25">
      <c r="B121" s="20" t="str">
        <f>CONCATENATE(Общая!B115)</f>
        <v>112</v>
      </c>
      <c r="C121" s="12" t="str">
        <f>CONCATENATE(Общая!G115," ",Общая!H115," ",Общая!I115)</f>
        <v>Ивлев  Александр  Александрович</v>
      </c>
      <c r="D121" s="15" t="str">
        <f>Общая!E115</f>
        <v>ООО "Техцентр Измайлово-Премиум"</v>
      </c>
      <c r="E121" s="15" t="s">
        <v>53</v>
      </c>
      <c r="F121" s="14" t="str">
        <f>CONCATENATE(TEXT(Общая!U115,"ДД.ММ.ГГГГ"))</f>
        <v>27.11.2023</v>
      </c>
      <c r="G121" s="38">
        <f>Общая!V115</f>
        <v>0.5625</v>
      </c>
      <c r="H121" s="42" t="s">
        <v>928</v>
      </c>
    </row>
    <row r="122" spans="2:8" ht="31.5" x14ac:dyDescent="0.25">
      <c r="B122" s="20" t="str">
        <f>CONCATENATE(Общая!B116)</f>
        <v>113</v>
      </c>
      <c r="C122" s="12" t="str">
        <f>CONCATENATE(Общая!G116," ",Общая!H116," ",Общая!I116)</f>
        <v>Терехов  Александр  Борисович</v>
      </c>
      <c r="D122" s="15" t="str">
        <f>Общая!E116</f>
        <v>ООО "Техцентр Измайлово-Премиум"</v>
      </c>
      <c r="E122" s="15" t="s">
        <v>53</v>
      </c>
      <c r="F122" s="14" t="str">
        <f>CONCATENATE(TEXT(Общая!U116,"ДД.ММ.ГГГГ"))</f>
        <v>27.11.2023</v>
      </c>
      <c r="G122" s="38">
        <f>Общая!V116</f>
        <v>0.58333333333333304</v>
      </c>
      <c r="H122" s="42" t="s">
        <v>928</v>
      </c>
    </row>
    <row r="123" spans="2:8" ht="47.25" x14ac:dyDescent="0.25">
      <c r="B123" s="20" t="str">
        <f>CONCATENATE(Общая!B117)</f>
        <v>114</v>
      </c>
      <c r="C123" s="12" t="str">
        <f>CONCATENATE(Общая!G117," ",Общая!H117," ",Общая!I117)</f>
        <v>Валитова Рината Тахировна</v>
      </c>
      <c r="D123" s="15" t="str">
        <f>Общая!E117</f>
        <v>Индивидуальный предприниматель Кадырова Олеся Александровна</v>
      </c>
      <c r="E123" s="15" t="s">
        <v>53</v>
      </c>
      <c r="F123" s="14" t="str">
        <f>CONCATENATE(TEXT(Общая!U117,"ДД.ММ.ГГГГ"))</f>
        <v>27.11.2023</v>
      </c>
      <c r="G123" s="38">
        <f>Общая!V117</f>
        <v>0.58333333333333304</v>
      </c>
      <c r="H123" s="42" t="s">
        <v>928</v>
      </c>
    </row>
    <row r="124" spans="2:8" ht="31.5" x14ac:dyDescent="0.25">
      <c r="B124" s="20" t="str">
        <f>CONCATENATE(Общая!B118)</f>
        <v>115</v>
      </c>
      <c r="C124" s="12" t="str">
        <f>CONCATENATE(Общая!G118," ",Общая!H118," ",Общая!I118)</f>
        <v>Долженко  Александр  Сергеевич</v>
      </c>
      <c r="D124" s="15" t="str">
        <f>Общая!E118</f>
        <v>ООО "ВЕМИНА АВИАПРЕСТИЖ"</v>
      </c>
      <c r="E124" s="15" t="s">
        <v>53</v>
      </c>
      <c r="F124" s="14" t="str">
        <f>CONCATENATE(TEXT(Общая!U118,"ДД.ММ.ГГГГ"))</f>
        <v>27.11.2023</v>
      </c>
      <c r="G124" s="38">
        <f>Общая!V118</f>
        <v>0.58333333333333304</v>
      </c>
      <c r="H124" s="42" t="s">
        <v>928</v>
      </c>
    </row>
    <row r="125" spans="2:8" ht="31.5" x14ac:dyDescent="0.25">
      <c r="B125" s="20" t="e">
        <f>CONCATENATE(Общая!#REF!)</f>
        <v>#REF!</v>
      </c>
      <c r="C125" s="12" t="e">
        <f>CONCATENATE(Общая!#REF!," ",Общая!#REF!," ",Общая!#REF!)</f>
        <v>#REF!</v>
      </c>
      <c r="D125" s="15" t="e">
        <f>Общая!#REF!</f>
        <v>#REF!</v>
      </c>
      <c r="E125" s="15" t="s">
        <v>53</v>
      </c>
      <c r="F125" s="14" t="e">
        <f>CONCATENATE(TEXT(Общая!#REF!,"ДД.ММ.ГГГГ"))</f>
        <v>#REF!</v>
      </c>
      <c r="G125" s="38" t="e">
        <f>Общая!#REF!</f>
        <v>#REF!</v>
      </c>
      <c r="H125" s="42" t="s">
        <v>928</v>
      </c>
    </row>
    <row r="126" spans="2:8" ht="31.5" x14ac:dyDescent="0.25">
      <c r="B126" s="20" t="str">
        <f>CONCATENATE(Общая!B119)</f>
        <v>116</v>
      </c>
      <c r="C126" s="12" t="str">
        <f>CONCATENATE(Общая!G119," ",Общая!H119," ",Общая!I119)</f>
        <v>Ефремов Виктор Валентинович</v>
      </c>
      <c r="D126" s="15" t="str">
        <f>Общая!E119</f>
        <v>АО "РУСКАН"</v>
      </c>
      <c r="E126" s="15" t="s">
        <v>53</v>
      </c>
      <c r="F126" s="14" t="str">
        <f>CONCATENATE(TEXT(Общая!U119,"ДД.ММ.ГГГГ"))</f>
        <v>27.11.2023</v>
      </c>
      <c r="G126" s="38">
        <f>Общая!V119</f>
        <v>0.58333333333333304</v>
      </c>
      <c r="H126" s="42" t="s">
        <v>928</v>
      </c>
    </row>
    <row r="127" spans="2:8" ht="31.5" x14ac:dyDescent="0.25">
      <c r="B127" s="20" t="str">
        <f>CONCATENATE(Общая!B120)</f>
        <v>117</v>
      </c>
      <c r="C127" s="12" t="str">
        <f>CONCATENATE(Общая!G120," ",Общая!H120," ",Общая!I120)</f>
        <v>Касарин Сергей  Евгеньевич</v>
      </c>
      <c r="D127" s="15" t="str">
        <f>Общая!E120</f>
        <v>АО "РУСКАН"</v>
      </c>
      <c r="E127" s="15" t="s">
        <v>53</v>
      </c>
      <c r="F127" s="14" t="str">
        <f>CONCATENATE(TEXT(Общая!U120,"ДД.ММ.ГГГГ"))</f>
        <v>27.11.2023</v>
      </c>
      <c r="G127" s="38">
        <f>Общая!V120</f>
        <v>0.58333333333333304</v>
      </c>
      <c r="H127" s="42" t="s">
        <v>928</v>
      </c>
    </row>
    <row r="128" spans="2:8" ht="31.5" x14ac:dyDescent="0.25">
      <c r="B128" s="20" t="str">
        <f>CONCATENATE(Общая!B121)</f>
        <v>118</v>
      </c>
      <c r="C128" s="12" t="str">
        <f>CONCATENATE(Общая!G121," ",Общая!H121," ",Общая!I121)</f>
        <v>Мосин Александр Владимирович</v>
      </c>
      <c r="D128" s="15" t="str">
        <f>Общая!E121</f>
        <v>АО "РУСКАН"</v>
      </c>
      <c r="E128" s="15" t="s">
        <v>53</v>
      </c>
      <c r="F128" s="14" t="str">
        <f>CONCATENATE(TEXT(Общая!U121,"ДД.ММ.ГГГГ"))</f>
        <v>27.11.2023</v>
      </c>
      <c r="G128" s="38">
        <f>Общая!V121</f>
        <v>0.58333333333333304</v>
      </c>
      <c r="H128" s="42" t="s">
        <v>928</v>
      </c>
    </row>
    <row r="129" spans="2:8" ht="31.5" x14ac:dyDescent="0.25">
      <c r="B129" s="20" t="str">
        <f>CONCATENATE(Общая!B122)</f>
        <v>119</v>
      </c>
      <c r="C129" s="12" t="str">
        <f>CONCATENATE(Общая!G122," ",Общая!H122," ",Общая!I122)</f>
        <v>Савельев Никита Владимирович</v>
      </c>
      <c r="D129" s="15" t="str">
        <f>Общая!E122</f>
        <v>АО "РУСКАН"</v>
      </c>
      <c r="E129" s="15" t="s">
        <v>53</v>
      </c>
      <c r="F129" s="14" t="str">
        <f>CONCATENATE(TEXT(Общая!U122,"ДД.ММ.ГГГГ"))</f>
        <v>27.11.2023</v>
      </c>
      <c r="G129" s="38">
        <f>Общая!V122</f>
        <v>0.58333333333333304</v>
      </c>
      <c r="H129" s="42" t="s">
        <v>928</v>
      </c>
    </row>
    <row r="130" spans="2:8" ht="31.5" x14ac:dyDescent="0.25">
      <c r="B130" s="20" t="str">
        <f>CONCATENATE(Общая!B123)</f>
        <v>120</v>
      </c>
      <c r="C130" s="12" t="str">
        <f>CONCATENATE(Общая!G123," ",Общая!H123," ",Общая!I123)</f>
        <v>Ширяев Дмитрий Алексеевич</v>
      </c>
      <c r="D130" s="15" t="str">
        <f>Общая!E123</f>
        <v>АО "РУСКАН"</v>
      </c>
      <c r="E130" s="15" t="s">
        <v>53</v>
      </c>
      <c r="F130" s="14" t="str">
        <f>CONCATENATE(TEXT(Общая!U123,"ДД.ММ.ГГГГ"))</f>
        <v>27.11.2023</v>
      </c>
      <c r="G130" s="38">
        <f>Общая!V123</f>
        <v>0.58333333333333304</v>
      </c>
      <c r="H130" s="42" t="s">
        <v>928</v>
      </c>
    </row>
    <row r="131" spans="2:8" ht="31.5" x14ac:dyDescent="0.25">
      <c r="B131" s="20" t="str">
        <f>CONCATENATE(Общая!B124)</f>
        <v>121</v>
      </c>
      <c r="C131" s="12" t="str">
        <f>CONCATENATE(Общая!G124," ",Общая!H124," ",Общая!I124)</f>
        <v>Шаталович Андрей Александрович</v>
      </c>
      <c r="D131" s="15" t="str">
        <f>Общая!E124</f>
        <v>ООО "Буль Медикал</v>
      </c>
      <c r="E131" s="15" t="s">
        <v>53</v>
      </c>
      <c r="F131" s="14" t="str">
        <f>CONCATENATE(TEXT(Общая!U124,"ДД.ММ.ГГГГ"))</f>
        <v>27.11.2023</v>
      </c>
      <c r="G131" s="38">
        <f>Общая!V124</f>
        <v>0.58333333333333304</v>
      </c>
      <c r="H131" s="42" t="s">
        <v>928</v>
      </c>
    </row>
    <row r="132" spans="2:8" ht="47.25" x14ac:dyDescent="0.25">
      <c r="B132" s="20" t="str">
        <f>CONCATENATE(Общая!B125)</f>
        <v>122</v>
      </c>
      <c r="C132" s="12" t="str">
        <f>CONCATENATE(Общая!G125," ",Общая!H125," ",Общая!I125)</f>
        <v>Григорьев Владимир Геннадьевич</v>
      </c>
      <c r="D132" s="15" t="str">
        <f>Общая!E125</f>
        <v>Акционерное общество"Финансво-проектная лизинговая компания Московской области"</v>
      </c>
      <c r="E132" s="15" t="s">
        <v>53</v>
      </c>
      <c r="F132" s="14" t="str">
        <f>CONCATENATE(TEXT(Общая!U125,"ДД.ММ.ГГГГ"))</f>
        <v>27.11.2023</v>
      </c>
      <c r="G132" s="38">
        <f>Общая!V125</f>
        <v>0.58333333333333304</v>
      </c>
      <c r="H132" s="42" t="s">
        <v>928</v>
      </c>
    </row>
    <row r="133" spans="2:8" ht="47.25" x14ac:dyDescent="0.25">
      <c r="B133" s="20" t="str">
        <f>CONCATENATE(Общая!B126)</f>
        <v>123</v>
      </c>
      <c r="C133" s="12" t="str">
        <f>CONCATENATE(Общая!G126," ",Общая!H126," ",Общая!I126)</f>
        <v>Шенцев  Александр  Анатольевич</v>
      </c>
      <c r="D133" s="15" t="str">
        <f>Общая!E126</f>
        <v>Акционерное общество"Финансво-проектная лизинговая компания Московской области"</v>
      </c>
      <c r="E133" s="15" t="s">
        <v>53</v>
      </c>
      <c r="F133" s="14" t="str">
        <f>CONCATENATE(TEXT(Общая!U126,"ДД.ММ.ГГГГ"))</f>
        <v>27.11.2023</v>
      </c>
      <c r="G133" s="38">
        <f>Общая!V126</f>
        <v>0.58333333333333304</v>
      </c>
      <c r="H133" s="42" t="s">
        <v>928</v>
      </c>
    </row>
    <row r="134" spans="2:8" ht="31.5" x14ac:dyDescent="0.25">
      <c r="B134" s="20" t="str">
        <f>CONCATENATE(Общая!B127)</f>
        <v>124</v>
      </c>
      <c r="C134" s="12" t="str">
        <f>CONCATENATE(Общая!G127," ",Общая!H127," ",Общая!I127)</f>
        <v>Журавлев Алексей Николаевич</v>
      </c>
      <c r="D134" s="15" t="str">
        <f>Общая!E127</f>
        <v>МКОУ "ОШ № 9 для обучающихся с ОВЗ"</v>
      </c>
      <c r="E134" s="15" t="s">
        <v>53</v>
      </c>
      <c r="F134" s="14" t="str">
        <f>CONCATENATE(TEXT(Общая!U127,"ДД.ММ.ГГГГ"))</f>
        <v>27.11.2023</v>
      </c>
      <c r="G134" s="38">
        <f>Общая!V127</f>
        <v>0.58333333333333304</v>
      </c>
      <c r="H134" s="42" t="s">
        <v>928</v>
      </c>
    </row>
    <row r="135" spans="2:8" ht="31.5" x14ac:dyDescent="0.25">
      <c r="B135" s="20" t="str">
        <f>CONCATENATE(Общая!B128)</f>
        <v>125</v>
      </c>
      <c r="C135" s="12" t="str">
        <f>CONCATENATE(Общая!G128," ",Общая!H128," ",Общая!I128)</f>
        <v>Князева  Анна  Николаевна</v>
      </c>
      <c r="D135" s="15" t="str">
        <f>Общая!E128</f>
        <v>ООО "Одинцовская кондитерская фабрика"</v>
      </c>
      <c r="E135" s="15" t="s">
        <v>53</v>
      </c>
      <c r="F135" s="14" t="str">
        <f>CONCATENATE(TEXT(Общая!U128,"ДД.ММ.ГГГГ"))</f>
        <v>27.11.2023</v>
      </c>
      <c r="G135" s="38">
        <f>Общая!V128</f>
        <v>0.58333333333333304</v>
      </c>
      <c r="H135" s="42" t="s">
        <v>928</v>
      </c>
    </row>
    <row r="136" spans="2:8" ht="31.5" x14ac:dyDescent="0.25">
      <c r="B136" s="20" t="str">
        <f>CONCATENATE(Общая!B129)</f>
        <v>126</v>
      </c>
      <c r="C136" s="12" t="str">
        <f>CONCATENATE(Общая!G129," ",Общая!H129," ",Общая!I129)</f>
        <v>Джабраилов Адам Абумуслимович</v>
      </c>
      <c r="D136" s="15" t="str">
        <f>Общая!E129</f>
        <v>ООО "Тейкабум"</v>
      </c>
      <c r="E136" s="15" t="s">
        <v>53</v>
      </c>
      <c r="F136" s="14" t="str">
        <f>CONCATENATE(TEXT(Общая!U129,"ДД.ММ.ГГГГ"))</f>
        <v>27.11.2023</v>
      </c>
      <c r="G136" s="38">
        <f>Общая!V129</f>
        <v>0.58333333333333304</v>
      </c>
      <c r="H136" s="42" t="s">
        <v>928</v>
      </c>
    </row>
    <row r="137" spans="2:8" ht="31.5" x14ac:dyDescent="0.25">
      <c r="B137" s="20" t="str">
        <f>CONCATENATE(Общая!B130)</f>
        <v>127</v>
      </c>
      <c r="C137" s="12" t="str">
        <f>CONCATENATE(Общая!G130," ",Общая!H130," ",Общая!I130)</f>
        <v>Родин Павел Сергеевич</v>
      </c>
      <c r="D137" s="15" t="str">
        <f>Общая!E130</f>
        <v>ООО "КсилоСвисс"</v>
      </c>
      <c r="E137" s="15" t="s">
        <v>53</v>
      </c>
      <c r="F137" s="14" t="str">
        <f>CONCATENATE(TEXT(Общая!U130,"ДД.ММ.ГГГГ"))</f>
        <v>27.11.2023</v>
      </c>
      <c r="G137" s="38">
        <f>Общая!V130</f>
        <v>0.58333333333333304</v>
      </c>
      <c r="H137" s="42" t="s">
        <v>928</v>
      </c>
    </row>
    <row r="138" spans="2:8" ht="31.5" x14ac:dyDescent="0.25">
      <c r="B138" s="20" t="str">
        <f>CONCATENATE(Общая!B131)</f>
        <v>128</v>
      </c>
      <c r="C138" s="12" t="str">
        <f>CONCATENATE(Общая!G131," ",Общая!H131," ",Общая!I131)</f>
        <v>Перепелкин Алексей Викторович</v>
      </c>
      <c r="D138" s="15" t="str">
        <f>Общая!E131</f>
        <v>ООО "КсилоСвисс"</v>
      </c>
      <c r="E138" s="15" t="s">
        <v>53</v>
      </c>
      <c r="F138" s="14" t="str">
        <f>CONCATENATE(TEXT(Общая!U131,"ДД.ММ.ГГГГ"))</f>
        <v>27.11.2023</v>
      </c>
      <c r="G138" s="38">
        <f>Общая!V131</f>
        <v>0.58333333333333304</v>
      </c>
      <c r="H138" s="42" t="s">
        <v>928</v>
      </c>
    </row>
    <row r="139" spans="2:8" ht="31.5" x14ac:dyDescent="0.25">
      <c r="B139" s="20" t="str">
        <f>CONCATENATE(Общая!B132)</f>
        <v>129</v>
      </c>
      <c r="C139" s="12" t="str">
        <f>CONCATENATE(Общая!G132," ",Общая!H132," ",Общая!I132)</f>
        <v>Маркелов Максим Николаевич</v>
      </c>
      <c r="D139" s="15" t="str">
        <f>Общая!E132</f>
        <v>ООО "КсилоСвисс"</v>
      </c>
      <c r="E139" s="15" t="s">
        <v>53</v>
      </c>
      <c r="F139" s="14" t="str">
        <f>CONCATENATE(TEXT(Общая!U132,"ДД.ММ.ГГГГ"))</f>
        <v>27.11.2023</v>
      </c>
      <c r="G139" s="38">
        <f>Общая!V132</f>
        <v>0.58333333333333304</v>
      </c>
      <c r="H139" s="42" t="s">
        <v>928</v>
      </c>
    </row>
    <row r="140" spans="2:8" ht="31.5" x14ac:dyDescent="0.25">
      <c r="B140" s="20" t="str">
        <f>CONCATENATE(Общая!B133)</f>
        <v>130</v>
      </c>
      <c r="C140" s="12" t="str">
        <f>CONCATENATE(Общая!G133," ",Общая!H133," ",Общая!I133)</f>
        <v>Тарасов Валерий Владимирович</v>
      </c>
      <c r="D140" s="15" t="str">
        <f>Общая!E133</f>
        <v>ООО "КсилоСвисс"</v>
      </c>
      <c r="E140" s="15" t="s">
        <v>53</v>
      </c>
      <c r="F140" s="14" t="str">
        <f>CONCATENATE(TEXT(Общая!U133,"ДД.ММ.ГГГГ"))</f>
        <v>27.11.2023</v>
      </c>
      <c r="G140" s="38">
        <f>Общая!V133</f>
        <v>0.60416666666666696</v>
      </c>
      <c r="H140" s="42" t="s">
        <v>928</v>
      </c>
    </row>
    <row r="141" spans="2:8" ht="31.5" x14ac:dyDescent="0.25">
      <c r="B141" s="20" t="str">
        <f>CONCATENATE(Общая!B134)</f>
        <v>131</v>
      </c>
      <c r="C141" s="12" t="str">
        <f>CONCATENATE(Общая!G134," ",Общая!H134," ",Общая!I134)</f>
        <v>Чобану Георге Иванович</v>
      </c>
      <c r="D141" s="15" t="str">
        <f>Общая!E134</f>
        <v>ООО «Стройинвестпроект»</v>
      </c>
      <c r="E141" s="15" t="s">
        <v>53</v>
      </c>
      <c r="F141" s="14" t="str">
        <f>CONCATENATE(TEXT(Общая!U134,"ДД.ММ.ГГГГ"))</f>
        <v>27.11.2023</v>
      </c>
      <c r="G141" s="38">
        <f>Общая!V134</f>
        <v>0.60416666666666696</v>
      </c>
      <c r="H141" s="42" t="s">
        <v>928</v>
      </c>
    </row>
    <row r="142" spans="2:8" ht="31.5" x14ac:dyDescent="0.25">
      <c r="B142" s="20" t="str">
        <f>CONCATENATE(Общая!B135)</f>
        <v>132</v>
      </c>
      <c r="C142" s="12" t="str">
        <f>CONCATENATE(Общая!G135," ",Общая!H135," ",Общая!I135)</f>
        <v>Сливин Эдуард Викторович</v>
      </c>
      <c r="D142" s="15" t="str">
        <f>Общая!E135</f>
        <v>АО «НФМЗ»</v>
      </c>
      <c r="E142" s="15" t="s">
        <v>53</v>
      </c>
      <c r="F142" s="14" t="str">
        <f>CONCATENATE(TEXT(Общая!U135,"ДД.ММ.ГГГГ"))</f>
        <v>27.11.2023</v>
      </c>
      <c r="G142" s="38">
        <f>Общая!V135</f>
        <v>0.60416666666666696</v>
      </c>
      <c r="H142" s="42" t="s">
        <v>928</v>
      </c>
    </row>
    <row r="143" spans="2:8" ht="31.5" x14ac:dyDescent="0.25">
      <c r="B143" s="20" t="str">
        <f>CONCATENATE(Общая!B136)</f>
        <v>133</v>
      </c>
      <c r="C143" s="12" t="str">
        <f>CONCATENATE(Общая!G136," ",Общая!H136," ",Общая!I136)</f>
        <v>Юсупов  Рафаэль Наильевич</v>
      </c>
      <c r="D143" s="15" t="str">
        <f>Общая!E136</f>
        <v>АО «НФМЗ»</v>
      </c>
      <c r="E143" s="15" t="s">
        <v>53</v>
      </c>
      <c r="F143" s="14" t="str">
        <f>CONCATENATE(TEXT(Общая!U136,"ДД.ММ.ГГГГ"))</f>
        <v>27.11.2023</v>
      </c>
      <c r="G143" s="38">
        <f>Общая!V136</f>
        <v>0.60416666666666696</v>
      </c>
      <c r="H143" s="42" t="s">
        <v>928</v>
      </c>
    </row>
    <row r="144" spans="2:8" ht="31.5" x14ac:dyDescent="0.25">
      <c r="B144" s="20" t="str">
        <f>CONCATENATE(Общая!B137)</f>
        <v>134</v>
      </c>
      <c r="C144" s="12" t="str">
        <f>CONCATENATE(Общая!G137," ",Общая!H137," ",Общая!I137)</f>
        <v>Старостин Владимир Вячеславович</v>
      </c>
      <c r="D144" s="15" t="str">
        <f>Общая!E137</f>
        <v>АО «НФМЗ»</v>
      </c>
      <c r="E144" s="15" t="s">
        <v>53</v>
      </c>
      <c r="F144" s="14" t="str">
        <f>CONCATENATE(TEXT(Общая!U137,"ДД.ММ.ГГГГ"))</f>
        <v>27.11.2023</v>
      </c>
      <c r="G144" s="38">
        <f>Общая!V137</f>
        <v>0.60416666666666696</v>
      </c>
      <c r="H144" s="42" t="s">
        <v>928</v>
      </c>
    </row>
    <row r="145" spans="2:8" ht="31.5" x14ac:dyDescent="0.25">
      <c r="B145" s="20" t="str">
        <f>CONCATENATE(Общая!B138)</f>
        <v>135</v>
      </c>
      <c r="C145" s="12" t="str">
        <f>CONCATENATE(Общая!G138," ",Общая!H138," ",Общая!I138)</f>
        <v>Слободяник Валентин Васильевич</v>
      </c>
      <c r="D145" s="15" t="str">
        <f>Общая!E138</f>
        <v>АО «НФМЗ»</v>
      </c>
      <c r="E145" s="15" t="s">
        <v>53</v>
      </c>
      <c r="F145" s="14" t="str">
        <f>CONCATENATE(TEXT(Общая!U138,"ДД.ММ.ГГГГ"))</f>
        <v>27.11.2023</v>
      </c>
      <c r="G145" s="38">
        <f>Общая!V138</f>
        <v>0.60416666666666696</v>
      </c>
      <c r="H145" s="42" t="s">
        <v>928</v>
      </c>
    </row>
    <row r="146" spans="2:8" ht="31.5" x14ac:dyDescent="0.25">
      <c r="B146" s="20" t="str">
        <f>CONCATENATE(Общая!B139)</f>
        <v>136</v>
      </c>
      <c r="C146" s="12" t="str">
        <f>CONCATENATE(Общая!G139," ",Общая!H139," ",Общая!I139)</f>
        <v>Даниленко Павел Викторович</v>
      </c>
      <c r="D146" s="15" t="str">
        <f>Общая!E139</f>
        <v>ООО "Лакшери Бьюти"</v>
      </c>
      <c r="E146" s="15" t="s">
        <v>53</v>
      </c>
      <c r="F146" s="14" t="str">
        <f>CONCATENATE(TEXT(Общая!U139,"ДД.ММ.ГГГГ"))</f>
        <v>27.11.2023</v>
      </c>
      <c r="G146" s="38">
        <f>Общая!V139</f>
        <v>0.60416666666666696</v>
      </c>
      <c r="H146" s="42" t="s">
        <v>928</v>
      </c>
    </row>
    <row r="147" spans="2:8" ht="31.5" x14ac:dyDescent="0.25">
      <c r="B147" s="20" t="str">
        <f>CONCATENATE(Общая!B140)</f>
        <v>137</v>
      </c>
      <c r="C147" s="12" t="str">
        <f>CONCATENATE(Общая!G140," ",Общая!H140," ",Общая!I140)</f>
        <v>Скарупо Алексей Геннальевич</v>
      </c>
      <c r="D147" s="15" t="str">
        <f>Общая!E140</f>
        <v>ООО "Лакшери Бьюти"</v>
      </c>
      <c r="E147" s="15" t="s">
        <v>53</v>
      </c>
      <c r="F147" s="14" t="str">
        <f>CONCATENATE(TEXT(Общая!U140,"ДД.ММ.ГГГГ"))</f>
        <v>27.11.2023</v>
      </c>
      <c r="G147" s="38">
        <f>Общая!V140</f>
        <v>0.60416666666666696</v>
      </c>
      <c r="H147" s="42" t="s">
        <v>928</v>
      </c>
    </row>
    <row r="148" spans="2:8" ht="31.5" x14ac:dyDescent="0.25">
      <c r="B148" s="20" t="str">
        <f>CONCATENATE(Общая!B141)</f>
        <v>138</v>
      </c>
      <c r="C148" s="12" t="str">
        <f>CONCATENATE(Общая!G141," ",Общая!H141," ",Общая!I141)</f>
        <v>Бородкин  Степан  Борисович</v>
      </c>
      <c r="D148" s="15" t="str">
        <f>Общая!E141</f>
        <v>ООО "Лакшери Бьюти"</v>
      </c>
      <c r="E148" s="15" t="s">
        <v>53</v>
      </c>
      <c r="F148" s="14" t="str">
        <f>CONCATENATE(TEXT(Общая!U141,"ДД.ММ.ГГГГ"))</f>
        <v>27.11.2023</v>
      </c>
      <c r="G148" s="38">
        <f>Общая!V141</f>
        <v>0.60416666666666696</v>
      </c>
      <c r="H148" s="42" t="s">
        <v>928</v>
      </c>
    </row>
    <row r="149" spans="2:8" ht="31.5" x14ac:dyDescent="0.25">
      <c r="B149" s="20" t="str">
        <f>CONCATENATE(Общая!B142)</f>
        <v>139</v>
      </c>
      <c r="C149" s="12" t="str">
        <f>CONCATENATE(Общая!G142," ",Общая!H142," ",Общая!I142)</f>
        <v>Дурманов Геннадий Николаевич</v>
      </c>
      <c r="D149" s="15" t="str">
        <f>Общая!E142</f>
        <v>ООО "Лента"</v>
      </c>
      <c r="E149" s="15" t="s">
        <v>53</v>
      </c>
      <c r="F149" s="14" t="str">
        <f>CONCATENATE(TEXT(Общая!U142,"ДД.ММ.ГГГГ"))</f>
        <v>27.11.2023</v>
      </c>
      <c r="G149" s="38">
        <f>Общая!V142</f>
        <v>0.60416666666666696</v>
      </c>
      <c r="H149" s="42" t="s">
        <v>928</v>
      </c>
    </row>
    <row r="150" spans="2:8" ht="31.5" x14ac:dyDescent="0.25">
      <c r="B150" s="20" t="str">
        <f>CONCATENATE(Общая!B143)</f>
        <v>140</v>
      </c>
      <c r="C150" s="12" t="str">
        <f>CONCATENATE(Общая!G143," ",Общая!H143," ",Общая!I143)</f>
        <v>Загородников Сергей Валерьевич</v>
      </c>
      <c r="D150" s="15" t="str">
        <f>Общая!E143</f>
        <v>ООО "Лента"</v>
      </c>
      <c r="E150" s="15" t="s">
        <v>53</v>
      </c>
      <c r="F150" s="14" t="str">
        <f>CONCATENATE(TEXT(Общая!U143,"ДД.ММ.ГГГГ"))</f>
        <v>27.11.2023</v>
      </c>
      <c r="G150" s="38">
        <f>Общая!V143</f>
        <v>0.60416666666666696</v>
      </c>
      <c r="H150" s="42" t="s">
        <v>928</v>
      </c>
    </row>
    <row r="151" spans="2:8" ht="31.5" x14ac:dyDescent="0.25">
      <c r="B151" s="20" t="str">
        <f>CONCATENATE(Общая!B144)</f>
        <v>141</v>
      </c>
      <c r="C151" s="12" t="str">
        <f>CONCATENATE(Общая!G144," ",Общая!H144," ",Общая!I144)</f>
        <v xml:space="preserve">Илящат Дмитрий  Михайлович </v>
      </c>
      <c r="D151" s="15" t="str">
        <f>Общая!E144</f>
        <v>АО "ЛЕПСЕ"</v>
      </c>
      <c r="E151" s="15" t="s">
        <v>53</v>
      </c>
      <c r="F151" s="14" t="str">
        <f>CONCATENATE(TEXT(Общая!U144,"ДД.ММ.ГГГГ"))</f>
        <v>27.11.2023</v>
      </c>
      <c r="G151" s="38">
        <f>Общая!V144</f>
        <v>0.60416666666666696</v>
      </c>
      <c r="H151" s="42" t="s">
        <v>928</v>
      </c>
    </row>
    <row r="152" spans="2:8" ht="31.5" x14ac:dyDescent="0.25">
      <c r="B152" s="20" t="str">
        <f>CONCATENATE(Общая!B145)</f>
        <v>142</v>
      </c>
      <c r="C152" s="12" t="str">
        <f>CONCATENATE(Общая!G145," ",Общая!H145," ",Общая!I145)</f>
        <v>Храмов Владимир Васильевич</v>
      </c>
      <c r="D152" s="15" t="str">
        <f>Общая!E145</f>
        <v>ООО "Камелия НПП"</v>
      </c>
      <c r="E152" s="15" t="s">
        <v>53</v>
      </c>
      <c r="F152" s="14" t="str">
        <f>CONCATENATE(TEXT(Общая!U145,"ДД.ММ.ГГГГ"))</f>
        <v>27.11.2023</v>
      </c>
      <c r="G152" s="38">
        <f>Общая!V145</f>
        <v>0.60416666666666696</v>
      </c>
      <c r="H152" s="42" t="s">
        <v>928</v>
      </c>
    </row>
    <row r="153" spans="2:8" ht="31.5" x14ac:dyDescent="0.25">
      <c r="B153" s="20" t="str">
        <f>CONCATENATE(Общая!B146)</f>
        <v>143</v>
      </c>
      <c r="C153" s="12" t="str">
        <f>CONCATENATE(Общая!G146," ",Общая!H146," ",Общая!I146)</f>
        <v>Калиниченко Александр Викторович</v>
      </c>
      <c r="D153" s="15" t="str">
        <f>Общая!E146</f>
        <v>ООО «СМК»</v>
      </c>
      <c r="E153" s="15" t="s">
        <v>53</v>
      </c>
      <c r="F153" s="14" t="str">
        <f>CONCATENATE(TEXT(Общая!U146,"ДД.ММ.ГГГГ"))</f>
        <v>27.11.2023</v>
      </c>
      <c r="G153" s="38">
        <f>Общая!V146</f>
        <v>0.60416666666666696</v>
      </c>
      <c r="H153" s="42" t="s">
        <v>928</v>
      </c>
    </row>
    <row r="154" spans="2:8" ht="31.5" x14ac:dyDescent="0.25">
      <c r="B154" s="20" t="str">
        <f>CONCATENATE(Общая!B147)</f>
        <v>144</v>
      </c>
      <c r="C154" s="12" t="str">
        <f>CONCATENATE(Общая!G147," ",Общая!H147," ",Общая!I147)</f>
        <v>Сафарова Алена Алексеевна</v>
      </c>
      <c r="D154" s="15" t="str">
        <f>Общая!E147</f>
        <v>ООО «СМК»</v>
      </c>
      <c r="E154" s="15" t="s">
        <v>53</v>
      </c>
      <c r="F154" s="14" t="str">
        <f>CONCATENATE(TEXT(Общая!U147,"ДД.ММ.ГГГГ"))</f>
        <v>27.11.2023</v>
      </c>
      <c r="G154" s="38">
        <f>Общая!V147</f>
        <v>0.60416666666666696</v>
      </c>
      <c r="H154" s="42" t="s">
        <v>928</v>
      </c>
    </row>
    <row r="155" spans="2:8" ht="31.5" x14ac:dyDescent="0.25">
      <c r="B155" s="20" t="str">
        <f>CONCATENATE(Общая!B148)</f>
        <v>145</v>
      </c>
      <c r="C155" s="12" t="str">
        <f>CONCATENATE(Общая!G148," ",Общая!H148," ",Общая!I148)</f>
        <v>Бычков Александр Викторович</v>
      </c>
      <c r="D155" s="15" t="str">
        <f>Общая!E148</f>
        <v>ООО "УК Альтаир</v>
      </c>
      <c r="E155" s="15" t="s">
        <v>53</v>
      </c>
      <c r="F155" s="14" t="str">
        <f>CONCATENATE(TEXT(Общая!U148,"ДД.ММ.ГГГГ"))</f>
        <v>27.11.2023</v>
      </c>
      <c r="G155" s="38">
        <f>Общая!V148</f>
        <v>0.60416666666666696</v>
      </c>
      <c r="H155" s="42" t="s">
        <v>928</v>
      </c>
    </row>
    <row r="156" spans="2:8" ht="47.25" x14ac:dyDescent="0.25">
      <c r="B156" s="20" t="str">
        <f>CONCATENATE(Общая!B149)</f>
        <v>146</v>
      </c>
      <c r="C156" s="12" t="str">
        <f>CONCATENATE(Общая!G149," ",Общая!H149," ",Общая!I149)</f>
        <v>Соков Михаил Алексеевич</v>
      </c>
      <c r="D156" s="15" t="str">
        <f>Общая!E149</f>
        <v>ГБУ "Управление материально-технического, транспортного и санаторного обеспечения"</v>
      </c>
      <c r="E156" s="15" t="s">
        <v>53</v>
      </c>
      <c r="F156" s="14" t="str">
        <f>CONCATENATE(TEXT(Общая!U149,"ДД.ММ.ГГГГ"))</f>
        <v>27.11.2023</v>
      </c>
      <c r="G156" s="38">
        <f>Общая!V149</f>
        <v>0.60416666666666696</v>
      </c>
      <c r="H156" s="42" t="s">
        <v>928</v>
      </c>
    </row>
    <row r="157" spans="2:8" ht="47.25" x14ac:dyDescent="0.25">
      <c r="B157" s="20" t="str">
        <f>CONCATENATE(Общая!B150)</f>
        <v>147</v>
      </c>
      <c r="C157" s="12" t="str">
        <f>CONCATENATE(Общая!G150," ",Общая!H150," ",Общая!I150)</f>
        <v>Гордеев Кирилл Львович</v>
      </c>
      <c r="D157" s="15" t="str">
        <f>Общая!E150</f>
        <v>ГБУ "Управление материально-технического, транспортного и санаторного обеспечения"</v>
      </c>
      <c r="E157" s="15" t="s">
        <v>53</v>
      </c>
      <c r="F157" s="14" t="str">
        <f>CONCATENATE(TEXT(Общая!U150,"ДД.ММ.ГГГГ"))</f>
        <v>27.11.2023</v>
      </c>
      <c r="G157" s="38">
        <f>Общая!V150</f>
        <v>0.60416666666666696</v>
      </c>
      <c r="H157" s="42" t="s">
        <v>928</v>
      </c>
    </row>
    <row r="158" spans="2:8" ht="47.25" x14ac:dyDescent="0.25">
      <c r="B158" s="20" t="str">
        <f>CONCATENATE(Общая!B151)</f>
        <v>148</v>
      </c>
      <c r="C158" s="12" t="str">
        <f>CONCATENATE(Общая!G151," ",Общая!H151," ",Общая!I151)</f>
        <v>Майсейков Виктор Николаевич</v>
      </c>
      <c r="D158" s="15" t="str">
        <f>Общая!E151</f>
        <v>ГБУ "Управление материально-технического, транспортного и санаторного обеспечения"</v>
      </c>
      <c r="E158" s="15" t="s">
        <v>53</v>
      </c>
      <c r="F158" s="14" t="str">
        <f>CONCATENATE(TEXT(Общая!U151,"ДД.ММ.ГГГГ"))</f>
        <v>27.11.2023</v>
      </c>
      <c r="G158" s="38">
        <f>Общая!V151</f>
        <v>0.625</v>
      </c>
      <c r="H158" s="42" t="s">
        <v>928</v>
      </c>
    </row>
    <row r="159" spans="2:8" ht="47.25" x14ac:dyDescent="0.25">
      <c r="B159" s="20" t="str">
        <f>CONCATENATE(Общая!B152)</f>
        <v>149</v>
      </c>
      <c r="C159" s="12" t="str">
        <f>CONCATENATE(Общая!G152," ",Общая!H152," ",Общая!I152)</f>
        <v>Соловьев Игорь Николаевич</v>
      </c>
      <c r="D159" s="15" t="str">
        <f>Общая!E152</f>
        <v>ГБУ "Управление материально-технического, транспортного и санаторного обеспечения"</v>
      </c>
      <c r="E159" s="15" t="s">
        <v>53</v>
      </c>
      <c r="F159" s="14" t="str">
        <f>CONCATENATE(TEXT(Общая!U152,"ДД.ММ.ГГГГ"))</f>
        <v>27.11.2023</v>
      </c>
      <c r="G159" s="38">
        <f>Общая!V152</f>
        <v>0.625</v>
      </c>
      <c r="H159" s="42" t="s">
        <v>928</v>
      </c>
    </row>
    <row r="160" spans="2:8" ht="47.25" x14ac:dyDescent="0.25">
      <c r="B160" s="20" t="str">
        <f>CONCATENATE(Общая!B153)</f>
        <v>150</v>
      </c>
      <c r="C160" s="12" t="str">
        <f>CONCATENATE(Общая!G153," ",Общая!H153," ",Общая!I153)</f>
        <v>Водянов Олег  Николаевич</v>
      </c>
      <c r="D160" s="15" t="str">
        <f>Общая!E153</f>
        <v>ГБУ "Управление материально-технического, транспортного и санаторного обеспечения"</v>
      </c>
      <c r="E160" s="15" t="s">
        <v>53</v>
      </c>
      <c r="F160" s="14" t="str">
        <f>CONCATENATE(TEXT(Общая!U153,"ДД.ММ.ГГГГ"))</f>
        <v>27.11.2023</v>
      </c>
      <c r="G160" s="38">
        <f>Общая!V153</f>
        <v>0.625</v>
      </c>
      <c r="H160" s="42" t="s">
        <v>928</v>
      </c>
    </row>
    <row r="161" spans="2:8" ht="31.5" x14ac:dyDescent="0.25">
      <c r="B161" s="20" t="str">
        <f>CONCATENATE(Общая!B154)</f>
        <v>151</v>
      </c>
      <c r="C161" s="12" t="str">
        <f>CONCATENATE(Общая!G154," ",Общая!H154," ",Общая!I154)</f>
        <v>Единак Александр Васильевич</v>
      </c>
      <c r="D161" s="15" t="str">
        <f>Общая!E154</f>
        <v>ООО "АЛЛОРО"</v>
      </c>
      <c r="E161" s="15" t="s">
        <v>53</v>
      </c>
      <c r="F161" s="14" t="str">
        <f>CONCATENATE(TEXT(Общая!U154,"ДД.ММ.ГГГГ"))</f>
        <v>27.11.2023</v>
      </c>
      <c r="G161" s="38">
        <f>Общая!V154</f>
        <v>0.625</v>
      </c>
      <c r="H161" s="42" t="s">
        <v>928</v>
      </c>
    </row>
    <row r="162" spans="2:8" ht="31.5" x14ac:dyDescent="0.25">
      <c r="B162" s="20" t="str">
        <f>CONCATENATE(Общая!B155)</f>
        <v>152</v>
      </c>
      <c r="C162" s="12" t="str">
        <f>CONCATENATE(Общая!G155," ",Общая!H155," ",Общая!I155)</f>
        <v>Филаткин Владимир  Николаевич</v>
      </c>
      <c r="D162" s="15" t="str">
        <f>Общая!E155</f>
        <v>АО "НИИ "ПЛАТАН" С ЗАВОДОМ ПРИ НИИ"</v>
      </c>
      <c r="E162" s="15" t="s">
        <v>53</v>
      </c>
      <c r="F162" s="14" t="str">
        <f>CONCATENATE(TEXT(Общая!U155,"ДД.ММ.ГГГГ"))</f>
        <v>27.11.2023</v>
      </c>
      <c r="G162" s="38">
        <f>Общая!V155</f>
        <v>0.625</v>
      </c>
      <c r="H162" s="42" t="s">
        <v>928</v>
      </c>
    </row>
    <row r="163" spans="2:8" ht="31.5" x14ac:dyDescent="0.25">
      <c r="B163" s="20" t="str">
        <f>CONCATENATE(Общая!B156)</f>
        <v>153</v>
      </c>
      <c r="C163" s="12" t="str">
        <f>CONCATENATE(Общая!G156," ",Общая!H156," ",Общая!I156)</f>
        <v>Чиликин  Сергей  Павлович</v>
      </c>
      <c r="D163" s="15" t="str">
        <f>Общая!E156</f>
        <v>АО "НИИ "ПЛАТАН" С ЗАВОДОМ ПРИ НИИ"</v>
      </c>
      <c r="E163" s="15" t="s">
        <v>53</v>
      </c>
      <c r="F163" s="14" t="str">
        <f>CONCATENATE(TEXT(Общая!U156,"ДД.ММ.ГГГГ"))</f>
        <v>27.11.2023</v>
      </c>
      <c r="G163" s="38">
        <f>Общая!V156</f>
        <v>0.625</v>
      </c>
      <c r="H163" s="42" t="s">
        <v>928</v>
      </c>
    </row>
    <row r="164" spans="2:8" ht="31.5" x14ac:dyDescent="0.25">
      <c r="B164" s="20" t="str">
        <f>CONCATENATE(Общая!B157)</f>
        <v>154</v>
      </c>
      <c r="C164" s="12" t="str">
        <f>CONCATENATE(Общая!G157," ",Общая!H157," ",Общая!I157)</f>
        <v>Толкачева  Алла  Борисовна</v>
      </c>
      <c r="D164" s="15" t="str">
        <f>Общая!E157</f>
        <v>АО "НИИ "ПЛАТАН" С ЗАВОДОМ ПРИ НИИ"</v>
      </c>
      <c r="E164" s="15" t="s">
        <v>53</v>
      </c>
      <c r="F164" s="14" t="str">
        <f>CONCATENATE(TEXT(Общая!U157,"ДД.ММ.ГГГГ"))</f>
        <v>27.11.2023</v>
      </c>
      <c r="G164" s="38">
        <f>Общая!V157</f>
        <v>0.625</v>
      </c>
      <c r="H164" s="42" t="s">
        <v>928</v>
      </c>
    </row>
    <row r="165" spans="2:8" ht="31.5" x14ac:dyDescent="0.25">
      <c r="B165" s="20" t="str">
        <f>CONCATENATE(Общая!B158)</f>
        <v>155</v>
      </c>
      <c r="C165" s="12" t="str">
        <f>CONCATENATE(Общая!G158," ",Общая!H158," ",Общая!I158)</f>
        <v>Лазуткина Елена Владимировна</v>
      </c>
      <c r="D165" s="15" t="str">
        <f>Общая!E158</f>
        <v>МОУ СОШ № 15</v>
      </c>
      <c r="E165" s="15" t="s">
        <v>53</v>
      </c>
      <c r="F165" s="14" t="str">
        <f>CONCATENATE(TEXT(Общая!U158,"ДД.ММ.ГГГГ"))</f>
        <v>27.11.2023</v>
      </c>
      <c r="G165" s="38">
        <f>Общая!V158</f>
        <v>0.625</v>
      </c>
      <c r="H165" s="42" t="s">
        <v>928</v>
      </c>
    </row>
    <row r="166" spans="2:8" ht="31.5" x14ac:dyDescent="0.25">
      <c r="B166" s="20" t="str">
        <f>CONCATENATE(Общая!B159)</f>
        <v>156</v>
      </c>
      <c r="C166" s="12" t="str">
        <f>CONCATENATE(Общая!G159," ",Общая!H159," ",Общая!I159)</f>
        <v>Сидоркин  Николай  Владимирович</v>
      </c>
      <c r="D166" s="15" t="str">
        <f>Общая!E159</f>
        <v>ООО "Одинцовская кондитерская фабрика"</v>
      </c>
      <c r="E166" s="15" t="s">
        <v>53</v>
      </c>
      <c r="F166" s="14" t="str">
        <f>CONCATENATE(TEXT(Общая!U159,"ДД.ММ.ГГГГ"))</f>
        <v>27.11.2023</v>
      </c>
      <c r="G166" s="38">
        <f>Общая!V159</f>
        <v>0.625</v>
      </c>
      <c r="H166" s="42" t="s">
        <v>928</v>
      </c>
    </row>
    <row r="167" spans="2:8" ht="31.5" x14ac:dyDescent="0.25">
      <c r="B167" s="20" t="str">
        <f>CONCATENATE(Общая!B160)</f>
        <v>157</v>
      </c>
      <c r="C167" s="12" t="str">
        <f>CONCATENATE(Общая!G160," ",Общая!H160," ",Общая!I160)</f>
        <v>Аверчев Валерий Аркадьевич</v>
      </c>
      <c r="D167" s="15" t="str">
        <f>Общая!E160</f>
        <v>МБОУ СОШ №12 с УИОП</v>
      </c>
      <c r="E167" s="15" t="s">
        <v>53</v>
      </c>
      <c r="F167" s="14" t="str">
        <f>CONCATENATE(TEXT(Общая!U160,"ДД.ММ.ГГГГ"))</f>
        <v>27.11.2023</v>
      </c>
      <c r="G167" s="38">
        <f>Общая!V160</f>
        <v>0.625</v>
      </c>
      <c r="H167" s="42" t="s">
        <v>928</v>
      </c>
    </row>
    <row r="168" spans="2:8" ht="31.5" x14ac:dyDescent="0.25">
      <c r="B168" s="20" t="str">
        <f>CONCATENATE(Общая!B161)</f>
        <v>158</v>
      </c>
      <c r="C168" s="12" t="str">
        <f>CONCATENATE(Общая!G161," ",Общая!H161," ",Общая!I161)</f>
        <v>Маризин Валерий Петрович</v>
      </c>
      <c r="D168" s="15" t="str">
        <f>Общая!E161</f>
        <v>АО "ДЗГИ"</v>
      </c>
      <c r="E168" s="15" t="s">
        <v>53</v>
      </c>
      <c r="F168" s="14" t="str">
        <f>CONCATENATE(TEXT(Общая!U161,"ДД.ММ.ГГГГ"))</f>
        <v>27.11.2023</v>
      </c>
      <c r="G168" s="38">
        <f>Общая!V161</f>
        <v>0.625</v>
      </c>
      <c r="H168" s="42" t="s">
        <v>928</v>
      </c>
    </row>
    <row r="169" spans="2:8" ht="31.5" x14ac:dyDescent="0.25">
      <c r="B169" s="20" t="str">
        <f>CONCATENATE(Общая!B162)</f>
        <v>159</v>
      </c>
      <c r="C169" s="12" t="str">
        <f>CONCATENATE(Общая!G162," ",Общая!H162," ",Общая!I162)</f>
        <v>Балабанов Артём Евгеньевич</v>
      </c>
      <c r="D169" s="15" t="str">
        <f>Общая!E162</f>
        <v>Протвинский филиал
АО "НИИ НПО "ЛУЧ"</v>
      </c>
      <c r="E169" s="15" t="s">
        <v>53</v>
      </c>
      <c r="F169" s="14" t="str">
        <f>CONCATENATE(TEXT(Общая!U162,"ДД.ММ.ГГГГ"))</f>
        <v>27.11.2023</v>
      </c>
      <c r="G169" s="38">
        <f>Общая!V162</f>
        <v>0.625</v>
      </c>
      <c r="H169" s="42" t="s">
        <v>928</v>
      </c>
    </row>
    <row r="170" spans="2:8" ht="31.5" x14ac:dyDescent="0.25">
      <c r="B170" s="20" t="str">
        <f>CONCATENATE(Общая!B163)</f>
        <v>160</v>
      </c>
      <c r="C170" s="12" t="str">
        <f>CONCATENATE(Общая!G163," ",Общая!H163," ",Общая!I163)</f>
        <v>Балабанов Артём Евгеньевич</v>
      </c>
      <c r="D170" s="15" t="str">
        <f>Общая!E163</f>
        <v>Протвинский филиал
АО "НИИ НПО "ЛУЧ"</v>
      </c>
      <c r="E170" s="15" t="s">
        <v>53</v>
      </c>
      <c r="F170" s="14" t="str">
        <f>CONCATENATE(TEXT(Общая!U163,"ДД.ММ.ГГГГ"))</f>
        <v>27.11.2023</v>
      </c>
      <c r="G170" s="38">
        <f>Общая!V163</f>
        <v>0.625</v>
      </c>
      <c r="H170" s="42" t="s">
        <v>928</v>
      </c>
    </row>
    <row r="171" spans="2:8" ht="31.5" x14ac:dyDescent="0.25">
      <c r="B171" s="20" t="str">
        <f>CONCATENATE(Общая!B164)</f>
        <v>161</v>
      </c>
      <c r="C171" s="12" t="str">
        <f>CONCATENATE(Общая!G164," ",Общая!H164," ",Общая!I164)</f>
        <v>Коняев Александр Алексеевич</v>
      </c>
      <c r="D171" s="15" t="str">
        <f>Общая!E164</f>
        <v>Протвинский филиал
АО "НИИ НПО "ЛУЧ"</v>
      </c>
      <c r="E171" s="15" t="s">
        <v>53</v>
      </c>
      <c r="F171" s="14" t="str">
        <f>CONCATENATE(TEXT(Общая!U164,"ДД.ММ.ГГГГ"))</f>
        <v>27.11.2023</v>
      </c>
      <c r="G171" s="38">
        <f>Общая!V164</f>
        <v>0.625</v>
      </c>
      <c r="H171" s="42" t="s">
        <v>928</v>
      </c>
    </row>
    <row r="172" spans="2:8" ht="31.5" x14ac:dyDescent="0.25">
      <c r="B172" s="20" t="str">
        <f>CONCATENATE(Общая!B165)</f>
        <v>162</v>
      </c>
      <c r="C172" s="12" t="str">
        <f>CONCATENATE(Общая!G165," ",Общая!H165," ",Общая!I165)</f>
        <v>Проценко Алексей Александрович</v>
      </c>
      <c r="D172" s="15" t="str">
        <f>Общая!E165</f>
        <v>Протвинский филиал
АО "НИИ НПО "ЛУЧ"</v>
      </c>
      <c r="E172" s="15" t="s">
        <v>53</v>
      </c>
      <c r="F172" s="14" t="str">
        <f>CONCATENATE(TEXT(Общая!U165,"ДД.ММ.ГГГГ"))</f>
        <v>27.11.2023</v>
      </c>
      <c r="G172" s="38">
        <f>Общая!V165</f>
        <v>0.625</v>
      </c>
      <c r="H172" s="42" t="s">
        <v>928</v>
      </c>
    </row>
    <row r="173" spans="2:8" ht="31.5" x14ac:dyDescent="0.25">
      <c r="B173" s="20" t="str">
        <f>CONCATENATE(Общая!B166)</f>
        <v>163</v>
      </c>
      <c r="C173" s="12" t="str">
        <f>CONCATENATE(Общая!G166," ",Общая!H166," ",Общая!I166)</f>
        <v>Денисовец Сергей Григорьевич</v>
      </c>
      <c r="D173" s="15" t="str">
        <f>Общая!E166</f>
        <v>ООО "РемСервис"</v>
      </c>
      <c r="E173" s="15" t="s">
        <v>53</v>
      </c>
      <c r="F173" s="14" t="str">
        <f>CONCATENATE(TEXT(Общая!U166,"ДД.ММ.ГГГГ"))</f>
        <v>27.11.2023</v>
      </c>
      <c r="G173" s="38">
        <f>Общая!V166</f>
        <v>0.64583333333333304</v>
      </c>
      <c r="H173" s="42" t="s">
        <v>928</v>
      </c>
    </row>
    <row r="174" spans="2:8" ht="31.5" x14ac:dyDescent="0.25">
      <c r="B174" s="20" t="str">
        <f>CONCATENATE(Общая!B167)</f>
        <v>164</v>
      </c>
      <c r="C174" s="12" t="str">
        <f>CONCATENATE(Общая!G167," ",Общая!H167," ",Общая!I167)</f>
        <v>Кравченко Сергей Владимирович</v>
      </c>
      <c r="D174" s="15" t="str">
        <f>Общая!E167</f>
        <v>ООО "РемСервис"</v>
      </c>
      <c r="E174" s="15" t="s">
        <v>53</v>
      </c>
      <c r="F174" s="14" t="str">
        <f>CONCATENATE(TEXT(Общая!U167,"ДД.ММ.ГГГГ"))</f>
        <v>27.11.2023</v>
      </c>
      <c r="G174" s="38">
        <f>Общая!V167</f>
        <v>0.64583333333333304</v>
      </c>
      <c r="H174" s="42" t="s">
        <v>928</v>
      </c>
    </row>
    <row r="175" spans="2:8" ht="31.5" x14ac:dyDescent="0.25">
      <c r="B175" s="20" t="str">
        <f>CONCATENATE(Общая!B168)</f>
        <v>165</v>
      </c>
      <c r="C175" s="12" t="str">
        <f>CONCATENATE(Общая!G168," ",Общая!H168," ",Общая!I168)</f>
        <v>Ануфриев Александр Сергеевич</v>
      </c>
      <c r="D175" s="15" t="str">
        <f>Общая!E168</f>
        <v>ЗАО "АСК-Сервис"</v>
      </c>
      <c r="E175" s="15" t="s">
        <v>53</v>
      </c>
      <c r="F175" s="14" t="str">
        <f>CONCATENATE(TEXT(Общая!U168,"ДД.ММ.ГГГГ"))</f>
        <v>27.11.2023</v>
      </c>
      <c r="G175" s="38">
        <f>Общая!V168</f>
        <v>0.64583333333333304</v>
      </c>
      <c r="H175" s="42" t="s">
        <v>928</v>
      </c>
    </row>
    <row r="176" spans="2:8" ht="31.5" x14ac:dyDescent="0.25">
      <c r="B176" s="20" t="str">
        <f>CONCATENATE(Общая!B169)</f>
        <v>166</v>
      </c>
      <c r="C176" s="12" t="str">
        <f>CONCATENATE(Общая!G169," ",Общая!H169," ",Общая!I169)</f>
        <v>Баландина Татьяна Александровна</v>
      </c>
      <c r="D176" s="15" t="str">
        <f>Общая!E169</f>
        <v>ЗАО "НПФ Прорыв"</v>
      </c>
      <c r="E176" s="15" t="s">
        <v>53</v>
      </c>
      <c r="F176" s="14" t="str">
        <f>CONCATENATE(TEXT(Общая!U169,"ДД.ММ.ГГГГ"))</f>
        <v>27.11.2023</v>
      </c>
      <c r="G176" s="38">
        <f>Общая!V169</f>
        <v>0.64583333333333304</v>
      </c>
      <c r="H176" s="42" t="s">
        <v>928</v>
      </c>
    </row>
    <row r="177" spans="2:8" ht="31.5" x14ac:dyDescent="0.25">
      <c r="B177" s="20" t="str">
        <f>CONCATENATE(Общая!B170)</f>
        <v>167</v>
      </c>
      <c r="C177" s="12" t="str">
        <f>CONCATENATE(Общая!G170," ",Общая!H170," ",Общая!I170)</f>
        <v>Падерин  Сергей Анатольевич</v>
      </c>
      <c r="D177" s="15" t="str">
        <f>Общая!E170</f>
        <v>ЗАО "НПФ Прорыв"</v>
      </c>
      <c r="E177" s="15" t="s">
        <v>53</v>
      </c>
      <c r="F177" s="14" t="str">
        <f>CONCATENATE(TEXT(Общая!U170,"ДД.ММ.ГГГГ"))</f>
        <v>27.11.2023</v>
      </c>
      <c r="G177" s="38">
        <f>Общая!V170</f>
        <v>0.64583333333333304</v>
      </c>
      <c r="H177" s="42" t="s">
        <v>928</v>
      </c>
    </row>
    <row r="178" spans="2:8" ht="31.5" x14ac:dyDescent="0.25">
      <c r="B178" s="20" t="str">
        <f>CONCATENATE(Общая!B171)</f>
        <v>168</v>
      </c>
      <c r="C178" s="12" t="str">
        <f>CONCATENATE(Общая!G171," ",Общая!H171," ",Общая!I171)</f>
        <v>Ражин Игорь Александрович</v>
      </c>
      <c r="D178" s="15" t="str">
        <f>Общая!E171</f>
        <v>ЗАО "НПФ Прорыв"</v>
      </c>
      <c r="E178" s="15" t="s">
        <v>53</v>
      </c>
      <c r="F178" s="14" t="str">
        <f>CONCATENATE(TEXT(Общая!U171,"ДД.ММ.ГГГГ"))</f>
        <v>27.11.2023</v>
      </c>
      <c r="G178" s="38">
        <f>Общая!V171</f>
        <v>0.64583333333333304</v>
      </c>
      <c r="H178" s="42" t="s">
        <v>928</v>
      </c>
    </row>
    <row r="179" spans="2:8" ht="31.5" x14ac:dyDescent="0.25">
      <c r="B179" s="20" t="str">
        <f>CONCATENATE(Общая!B172)</f>
        <v>169</v>
      </c>
      <c r="C179" s="12" t="str">
        <f>CONCATENATE(Общая!G172," ",Общая!H172," ",Общая!I172)</f>
        <v>Полыгалин Алексей Владимирович</v>
      </c>
      <c r="D179" s="15" t="str">
        <f>Общая!E172</f>
        <v>ЗАО "НПФ Прорыв"</v>
      </c>
      <c r="E179" s="15" t="s">
        <v>53</v>
      </c>
      <c r="F179" s="14" t="str">
        <f>CONCATENATE(TEXT(Общая!U172,"ДД.ММ.ГГГГ"))</f>
        <v>27.11.2023</v>
      </c>
      <c r="G179" s="38">
        <f>Общая!V172</f>
        <v>0.64583333333333304</v>
      </c>
      <c r="H179" s="42" t="s">
        <v>928</v>
      </c>
    </row>
    <row r="180" spans="2:8" ht="31.5" x14ac:dyDescent="0.25">
      <c r="B180" s="20" t="str">
        <f>CONCATENATE(Общая!B173)</f>
        <v>170</v>
      </c>
      <c r="C180" s="12" t="str">
        <f>CONCATENATE(Общая!G173," ",Общая!H173," ",Общая!I173)</f>
        <v>Гатаулин  Дамир  Айдарович</v>
      </c>
      <c r="D180" s="15" t="str">
        <f>Общая!E173</f>
        <v>ООО "РБК"</v>
      </c>
      <c r="E180" s="15" t="s">
        <v>53</v>
      </c>
      <c r="F180" s="14" t="str">
        <f>CONCATENATE(TEXT(Общая!U173,"ДД.ММ.ГГГГ"))</f>
        <v>27.11.2023</v>
      </c>
      <c r="G180" s="38">
        <f>Общая!V173</f>
        <v>0.64583333333333304</v>
      </c>
      <c r="H180" s="42" t="s">
        <v>928</v>
      </c>
    </row>
    <row r="181" spans="2:8" ht="31.5" x14ac:dyDescent="0.25">
      <c r="B181" s="20" t="str">
        <f>CONCATENATE(Общая!B174)</f>
        <v>171</v>
      </c>
      <c r="C181" s="12" t="str">
        <f>CONCATENATE(Общая!G174," ",Общая!H174," ",Общая!I174)</f>
        <v>Егоров  Александр Валентинович</v>
      </c>
      <c r="D181" s="15" t="str">
        <f>Общая!E174</f>
        <v>ООО "РЕАЛ"</v>
      </c>
      <c r="E181" s="15" t="s">
        <v>53</v>
      </c>
      <c r="F181" s="14" t="str">
        <f>CONCATENATE(TEXT(Общая!U174,"ДД.ММ.ГГГГ"))</f>
        <v>27.11.2023</v>
      </c>
      <c r="G181" s="38">
        <f>Общая!V174</f>
        <v>0.64583333333333304</v>
      </c>
      <c r="H181" s="42" t="s">
        <v>928</v>
      </c>
    </row>
    <row r="182" spans="2:8" ht="31.5" x14ac:dyDescent="0.25">
      <c r="B182" s="20" t="str">
        <f>CONCATENATE(Общая!B175)</f>
        <v>172</v>
      </c>
      <c r="C182" s="12" t="str">
        <f>CONCATENATE(Общая!G175," ",Общая!H175," ",Общая!I175)</f>
        <v>Струговец  Алексей  Михайлович</v>
      </c>
      <c r="D182" s="15" t="str">
        <f>Общая!E175</f>
        <v>ООО "РЕАЛ"</v>
      </c>
      <c r="E182" s="15" t="s">
        <v>53</v>
      </c>
      <c r="F182" s="14" t="str">
        <f>CONCATENATE(TEXT(Общая!U175,"ДД.ММ.ГГГГ"))</f>
        <v>27.11.2023</v>
      </c>
      <c r="G182" s="38">
        <f>Общая!V175</f>
        <v>0.64583333333333304</v>
      </c>
      <c r="H182" s="42" t="s">
        <v>928</v>
      </c>
    </row>
    <row r="183" spans="2:8" ht="31.5" x14ac:dyDescent="0.25">
      <c r="B183" s="20" t="str">
        <f>CONCATENATE(Общая!B176)</f>
        <v>173</v>
      </c>
      <c r="C183" s="12" t="str">
        <f>CONCATENATE(Общая!G176," ",Общая!H176," ",Общая!I176)</f>
        <v>Трофименко  Сергей Леонидович</v>
      </c>
      <c r="D183" s="15" t="str">
        <f>Общая!E176</f>
        <v xml:space="preserve">ООО «Техностром-Центр» </v>
      </c>
      <c r="E183" s="15" t="s">
        <v>53</v>
      </c>
      <c r="F183" s="14" t="str">
        <f>CONCATENATE(TEXT(Общая!U176,"ДД.ММ.ГГГГ"))</f>
        <v>27.11.2023</v>
      </c>
      <c r="G183" s="38">
        <f>Общая!V176</f>
        <v>0.64583333333333304</v>
      </c>
      <c r="H183" s="42" t="s">
        <v>928</v>
      </c>
    </row>
    <row r="184" spans="2:8" ht="31.5" x14ac:dyDescent="0.25">
      <c r="B184" s="20" t="str">
        <f>CONCATENATE(Общая!B177)</f>
        <v>174</v>
      </c>
      <c r="C184" s="12" t="str">
        <f>CONCATENATE(Общая!G177," ",Общая!H177," ",Общая!I177)</f>
        <v>Троян  Юрий  Витальевич</v>
      </c>
      <c r="D184" s="15" t="str">
        <f>Общая!E177</f>
        <v xml:space="preserve">ООО «Техностром-Центр» </v>
      </c>
      <c r="E184" s="15" t="s">
        <v>53</v>
      </c>
      <c r="F184" s="14" t="str">
        <f>CONCATENATE(TEXT(Общая!U177,"ДД.ММ.ГГГГ"))</f>
        <v>27.11.2023</v>
      </c>
      <c r="G184" s="38">
        <f>Общая!V177</f>
        <v>0.64583333333333304</v>
      </c>
      <c r="H184" s="42" t="s">
        <v>928</v>
      </c>
    </row>
    <row r="185" spans="2:8" x14ac:dyDescent="0.25">
      <c r="B185" s="20" t="str">
        <f>CONCATENATE(Общая!B178)</f>
        <v>175</v>
      </c>
      <c r="C185" s="12" t="str">
        <f>CONCATENATE(Общая!G178," ",Общая!H178," ",Общая!I178)</f>
        <v xml:space="preserve">  </v>
      </c>
      <c r="D185" s="15"/>
      <c r="E185" s="15"/>
      <c r="F185" s="14"/>
      <c r="G185" s="38"/>
      <c r="H185" s="42"/>
    </row>
    <row r="186" spans="2:8" x14ac:dyDescent="0.25">
      <c r="B186" s="20" t="str">
        <f>CONCATENATE(Общая!B179)</f>
        <v>176</v>
      </c>
      <c r="C186" s="12" t="str">
        <f>CONCATENATE(Общая!G179," ",Общая!H179," ",Общая!I179)</f>
        <v xml:space="preserve">  </v>
      </c>
      <c r="D186" s="15"/>
      <c r="E186" s="15"/>
      <c r="F186" s="14"/>
      <c r="G186" s="38"/>
      <c r="H186" s="42"/>
    </row>
    <row r="187" spans="2:8" x14ac:dyDescent="0.25">
      <c r="B187" s="20" t="str">
        <f>CONCATENATE(Общая!B180)</f>
        <v>177</v>
      </c>
      <c r="C187" s="12" t="str">
        <f>CONCATENATE(Общая!G180," ",Общая!H180," ",Общая!I180)</f>
        <v xml:space="preserve">  </v>
      </c>
      <c r="D187" s="15"/>
      <c r="E187" s="15"/>
      <c r="F187" s="14"/>
      <c r="G187" s="38"/>
      <c r="H187" s="42"/>
    </row>
    <row r="188" spans="2:8" ht="31.5" hidden="1" x14ac:dyDescent="0.25">
      <c r="B188" s="20" t="e">
        <f>CONCATENATE(Общая!#REF!)</f>
        <v>#REF!</v>
      </c>
      <c r="C188" s="12" t="e">
        <f>CONCATENATE(Общая!#REF!," ",Общая!#REF!," ",Общая!#REF!)</f>
        <v>#REF!</v>
      </c>
      <c r="D188" s="15" t="e">
        <f>Общая!#REF!</f>
        <v>#REF!</v>
      </c>
      <c r="E188" s="15" t="s">
        <v>53</v>
      </c>
      <c r="F188" s="14" t="e">
        <f>CONCATENATE(TEXT(Общая!#REF!,"ДД.ММ.ГГГГ"))</f>
        <v>#REF!</v>
      </c>
      <c r="G188" s="38" t="e">
        <f>Общая!#REF!</f>
        <v>#REF!</v>
      </c>
      <c r="H188" s="42" t="s">
        <v>92</v>
      </c>
    </row>
    <row r="189" spans="2:8" ht="31.5" hidden="1" x14ac:dyDescent="0.25">
      <c r="B189" s="20" t="e">
        <f>CONCATENATE(Общая!#REF!)</f>
        <v>#REF!</v>
      </c>
      <c r="C189" s="12" t="e">
        <f>CONCATENATE(Общая!#REF!," ",Общая!#REF!," ",Общая!#REF!)</f>
        <v>#REF!</v>
      </c>
      <c r="D189" s="15" t="e">
        <f>Общая!#REF!</f>
        <v>#REF!</v>
      </c>
      <c r="E189" s="15" t="s">
        <v>53</v>
      </c>
      <c r="F189" s="14" t="e">
        <f>CONCATENATE(TEXT(Общая!#REF!,"ДД.ММ.ГГГГ"))</f>
        <v>#REF!</v>
      </c>
      <c r="G189" s="38" t="e">
        <f>Общая!#REF!</f>
        <v>#REF!</v>
      </c>
      <c r="H189" s="42" t="s">
        <v>92</v>
      </c>
    </row>
    <row r="190" spans="2:8" ht="31.5" hidden="1" x14ac:dyDescent="0.25">
      <c r="B190" s="20" t="e">
        <f>CONCATENATE(Общая!#REF!)</f>
        <v>#REF!</v>
      </c>
      <c r="C190" s="12" t="e">
        <f>CONCATENATE(Общая!#REF!," ",Общая!#REF!," ",Общая!#REF!)</f>
        <v>#REF!</v>
      </c>
      <c r="D190" s="15" t="e">
        <f>Общая!#REF!</f>
        <v>#REF!</v>
      </c>
      <c r="E190" s="15" t="s">
        <v>53</v>
      </c>
      <c r="F190" s="14" t="e">
        <f>CONCATENATE(TEXT(Общая!#REF!,"ДД.ММ.ГГГГ"))</f>
        <v>#REF!</v>
      </c>
      <c r="G190" s="38" t="e">
        <f>Общая!#REF!</f>
        <v>#REF!</v>
      </c>
      <c r="H190" s="42" t="s">
        <v>92</v>
      </c>
    </row>
    <row r="191" spans="2:8" ht="31.5" hidden="1" x14ac:dyDescent="0.25">
      <c r="B191" s="20" t="e">
        <f>CONCATENATE(Общая!#REF!)</f>
        <v>#REF!</v>
      </c>
      <c r="C191" s="12" t="e">
        <f>CONCATENATE(Общая!#REF!," ",Общая!#REF!," ",Общая!#REF!)</f>
        <v>#REF!</v>
      </c>
      <c r="D191" s="15" t="e">
        <f>Общая!#REF!</f>
        <v>#REF!</v>
      </c>
      <c r="E191" s="15" t="s">
        <v>53</v>
      </c>
      <c r="F191" s="14" t="e">
        <f>CONCATENATE(TEXT(Общая!#REF!,"ДД.ММ.ГГГГ"))</f>
        <v>#REF!</v>
      </c>
      <c r="G191" s="38" t="e">
        <f>Общая!#REF!</f>
        <v>#REF!</v>
      </c>
      <c r="H191" s="42" t="s">
        <v>92</v>
      </c>
    </row>
    <row r="192" spans="2:8" ht="31.5" hidden="1" x14ac:dyDescent="0.25">
      <c r="B192" s="20" t="e">
        <f>CONCATENATE(Общая!#REF!)</f>
        <v>#REF!</v>
      </c>
      <c r="C192" s="12" t="e">
        <f>CONCATENATE(Общая!#REF!," ",Общая!#REF!," ",Общая!#REF!)</f>
        <v>#REF!</v>
      </c>
      <c r="D192" s="15" t="e">
        <f>Общая!#REF!</f>
        <v>#REF!</v>
      </c>
      <c r="E192" s="15" t="s">
        <v>53</v>
      </c>
      <c r="F192" s="14" t="e">
        <f>CONCATENATE(TEXT(Общая!#REF!,"ДД.ММ.ГГГГ"))</f>
        <v>#REF!</v>
      </c>
      <c r="G192" s="38" t="e">
        <f>Общая!#REF!</f>
        <v>#REF!</v>
      </c>
      <c r="H192" s="42" t="s">
        <v>92</v>
      </c>
    </row>
    <row r="193" spans="2:8" ht="31.5" hidden="1" x14ac:dyDescent="0.25">
      <c r="B193" s="20" t="e">
        <f>CONCATENATE(Общая!#REF!)</f>
        <v>#REF!</v>
      </c>
      <c r="C193" s="12" t="e">
        <f>CONCATENATE(Общая!#REF!," ",Общая!#REF!," ",Общая!#REF!)</f>
        <v>#REF!</v>
      </c>
      <c r="D193" s="15" t="e">
        <f>Общая!#REF!</f>
        <v>#REF!</v>
      </c>
      <c r="E193" s="15" t="s">
        <v>53</v>
      </c>
      <c r="F193" s="14" t="e">
        <f>CONCATENATE(TEXT(Общая!#REF!,"ДД.ММ.ГГГГ"))</f>
        <v>#REF!</v>
      </c>
      <c r="G193" s="38" t="e">
        <f>Общая!#REF!</f>
        <v>#REF!</v>
      </c>
      <c r="H193" s="42" t="s">
        <v>92</v>
      </c>
    </row>
    <row r="194" spans="2:8" ht="31.5" hidden="1" x14ac:dyDescent="0.25">
      <c r="B194" s="20" t="e">
        <f>CONCATENATE(Общая!#REF!)</f>
        <v>#REF!</v>
      </c>
      <c r="C194" s="12" t="e">
        <f>CONCATENATE(Общая!#REF!," ",Общая!#REF!," ",Общая!#REF!)</f>
        <v>#REF!</v>
      </c>
      <c r="D194" s="15" t="e">
        <f>Общая!#REF!</f>
        <v>#REF!</v>
      </c>
      <c r="E194" s="15" t="s">
        <v>53</v>
      </c>
      <c r="F194" s="14" t="e">
        <f>CONCATENATE(TEXT(Общая!#REF!,"ДД.ММ.ГГГГ"))</f>
        <v>#REF!</v>
      </c>
      <c r="G194" s="38" t="e">
        <f>Общая!#REF!</f>
        <v>#REF!</v>
      </c>
      <c r="H194" s="42" t="s">
        <v>92</v>
      </c>
    </row>
    <row r="195" spans="2:8" ht="31.5" hidden="1" x14ac:dyDescent="0.25">
      <c r="B195" s="20" t="e">
        <f>CONCATENATE(Общая!#REF!)</f>
        <v>#REF!</v>
      </c>
      <c r="C195" s="12" t="e">
        <f>CONCATENATE(Общая!#REF!," ",Общая!#REF!," ",Общая!#REF!)</f>
        <v>#REF!</v>
      </c>
      <c r="D195" s="15" t="e">
        <f>Общая!#REF!</f>
        <v>#REF!</v>
      </c>
      <c r="E195" s="15" t="s">
        <v>53</v>
      </c>
      <c r="F195" s="14" t="e">
        <f>CONCATENATE(TEXT(Общая!#REF!,"ДД.ММ.ГГГГ"))</f>
        <v>#REF!</v>
      </c>
      <c r="G195" s="38" t="e">
        <f>Общая!#REF!</f>
        <v>#REF!</v>
      </c>
      <c r="H195" s="42" t="s">
        <v>92</v>
      </c>
    </row>
    <row r="196" spans="2:8" ht="31.5" hidden="1" x14ac:dyDescent="0.25">
      <c r="B196" s="20" t="e">
        <f>CONCATENATE(Общая!#REF!)</f>
        <v>#REF!</v>
      </c>
      <c r="C196" s="12" t="e">
        <f>CONCATENATE(Общая!#REF!," ",Общая!#REF!," ",Общая!#REF!)</f>
        <v>#REF!</v>
      </c>
      <c r="D196" s="15" t="e">
        <f>Общая!#REF!</f>
        <v>#REF!</v>
      </c>
      <c r="E196" s="15" t="s">
        <v>53</v>
      </c>
      <c r="F196" s="14" t="e">
        <f>CONCATENATE(TEXT(Общая!#REF!,"ДД.ММ.ГГГГ"))</f>
        <v>#REF!</v>
      </c>
      <c r="G196" s="38" t="e">
        <f>Общая!#REF!</f>
        <v>#REF!</v>
      </c>
      <c r="H196" s="42" t="s">
        <v>92</v>
      </c>
    </row>
    <row r="197" spans="2:8" ht="31.5" hidden="1" x14ac:dyDescent="0.25">
      <c r="B197" s="20" t="e">
        <f>CONCATENATE(Общая!#REF!)</f>
        <v>#REF!</v>
      </c>
      <c r="C197" s="12" t="e">
        <f>CONCATENATE(Общая!#REF!," ",Общая!#REF!," ",Общая!#REF!)</f>
        <v>#REF!</v>
      </c>
      <c r="D197" s="15" t="e">
        <f>Общая!#REF!</f>
        <v>#REF!</v>
      </c>
      <c r="E197" s="15" t="s">
        <v>53</v>
      </c>
      <c r="F197" s="14" t="e">
        <f>CONCATENATE(TEXT(Общая!#REF!,"ДД.ММ.ГГГГ"))</f>
        <v>#REF!</v>
      </c>
      <c r="G197" s="38" t="e">
        <f>Общая!#REF!</f>
        <v>#REF!</v>
      </c>
      <c r="H197" s="42" t="s">
        <v>92</v>
      </c>
    </row>
    <row r="198" spans="2:8" ht="31.5" hidden="1" x14ac:dyDescent="0.25">
      <c r="B198" s="20" t="e">
        <f>CONCATENATE(Общая!#REF!)</f>
        <v>#REF!</v>
      </c>
      <c r="C198" s="12" t="e">
        <f>CONCATENATE(Общая!#REF!," ",Общая!#REF!," ",Общая!#REF!)</f>
        <v>#REF!</v>
      </c>
      <c r="D198" s="15" t="e">
        <f>Общая!#REF!</f>
        <v>#REF!</v>
      </c>
      <c r="E198" s="15" t="s">
        <v>53</v>
      </c>
      <c r="F198" s="14" t="e">
        <f>CONCATENATE(TEXT(Общая!#REF!,"ДД.ММ.ГГГГ"))</f>
        <v>#REF!</v>
      </c>
      <c r="G198" s="38" t="e">
        <f>Общая!#REF!</f>
        <v>#REF!</v>
      </c>
      <c r="H198" s="42" t="s">
        <v>92</v>
      </c>
    </row>
    <row r="199" spans="2:8" ht="31.5" hidden="1" x14ac:dyDescent="0.25">
      <c r="B199" s="20" t="e">
        <f>CONCATENATE(Общая!#REF!)</f>
        <v>#REF!</v>
      </c>
      <c r="C199" s="12" t="e">
        <f>CONCATENATE(Общая!#REF!," ",Общая!#REF!," ",Общая!#REF!)</f>
        <v>#REF!</v>
      </c>
      <c r="D199" s="15" t="e">
        <f>Общая!#REF!</f>
        <v>#REF!</v>
      </c>
      <c r="E199" s="15" t="s">
        <v>53</v>
      </c>
      <c r="F199" s="14" t="e">
        <f>CONCATENATE(TEXT(Общая!#REF!,"ДД.ММ.ГГГГ"))</f>
        <v>#REF!</v>
      </c>
      <c r="G199" s="38" t="e">
        <f>Общая!#REF!</f>
        <v>#REF!</v>
      </c>
      <c r="H199" s="42" t="s">
        <v>92</v>
      </c>
    </row>
    <row r="200" spans="2:8" ht="31.5" hidden="1" x14ac:dyDescent="0.25">
      <c r="B200" s="20" t="e">
        <f>CONCATENATE(Общая!#REF!)</f>
        <v>#REF!</v>
      </c>
      <c r="C200" s="12" t="e">
        <f>CONCATENATE(Общая!#REF!," ",Общая!#REF!," ",Общая!#REF!)</f>
        <v>#REF!</v>
      </c>
      <c r="D200" s="15" t="e">
        <f>Общая!#REF!</f>
        <v>#REF!</v>
      </c>
      <c r="E200" s="15" t="s">
        <v>53</v>
      </c>
      <c r="F200" s="14" t="e">
        <f>CONCATENATE(TEXT(Общая!#REF!,"ДД.ММ.ГГГГ"))</f>
        <v>#REF!</v>
      </c>
      <c r="G200" s="38" t="e">
        <f>Общая!#REF!</f>
        <v>#REF!</v>
      </c>
      <c r="H200" s="42" t="s">
        <v>92</v>
      </c>
    </row>
    <row r="201" spans="2:8" ht="31.5" hidden="1" x14ac:dyDescent="0.25">
      <c r="B201" s="20" t="e">
        <f>CONCATENATE(Общая!#REF!)</f>
        <v>#REF!</v>
      </c>
      <c r="C201" s="12" t="e">
        <f>CONCATENATE(Общая!#REF!," ",Общая!#REF!," ",Общая!#REF!)</f>
        <v>#REF!</v>
      </c>
      <c r="D201" s="15" t="e">
        <f>Общая!#REF!</f>
        <v>#REF!</v>
      </c>
      <c r="E201" s="15" t="s">
        <v>53</v>
      </c>
      <c r="F201" s="14" t="e">
        <f>CONCATENATE(TEXT(Общая!#REF!,"ДД.ММ.ГГГГ"))</f>
        <v>#REF!</v>
      </c>
      <c r="G201" s="38" t="e">
        <f>Общая!#REF!</f>
        <v>#REF!</v>
      </c>
      <c r="H201" s="42" t="s">
        <v>92</v>
      </c>
    </row>
    <row r="202" spans="2:8" ht="31.5" hidden="1" x14ac:dyDescent="0.25">
      <c r="B202" s="20" t="e">
        <f>CONCATENATE(Общая!#REF!)</f>
        <v>#REF!</v>
      </c>
      <c r="C202" s="12" t="e">
        <f>CONCATENATE(Общая!#REF!," ",Общая!#REF!," ",Общая!#REF!)</f>
        <v>#REF!</v>
      </c>
      <c r="D202" s="15" t="e">
        <f>Общая!#REF!</f>
        <v>#REF!</v>
      </c>
      <c r="E202" s="15" t="s">
        <v>53</v>
      </c>
      <c r="F202" s="14" t="e">
        <f>CONCATENATE(TEXT(Общая!#REF!,"ДД.ММ.ГГГГ"))</f>
        <v>#REF!</v>
      </c>
      <c r="G202" s="38" t="e">
        <f>Общая!#REF!</f>
        <v>#REF!</v>
      </c>
      <c r="H202" s="42" t="s">
        <v>92</v>
      </c>
    </row>
    <row r="203" spans="2:8" ht="31.5" hidden="1" x14ac:dyDescent="0.25">
      <c r="B203" s="20" t="e">
        <f>CONCATENATE(Общая!#REF!)</f>
        <v>#REF!</v>
      </c>
      <c r="C203" s="12" t="e">
        <f>CONCATENATE(Общая!#REF!," ",Общая!#REF!," ",Общая!#REF!)</f>
        <v>#REF!</v>
      </c>
      <c r="D203" s="15" t="e">
        <f>Общая!#REF!</f>
        <v>#REF!</v>
      </c>
      <c r="E203" s="15" t="s">
        <v>53</v>
      </c>
      <c r="F203" s="14" t="e">
        <f>CONCATENATE(TEXT(Общая!#REF!,"ДД.ММ.ГГГГ"))</f>
        <v>#REF!</v>
      </c>
      <c r="G203" s="38" t="e">
        <f>Общая!#REF!</f>
        <v>#REF!</v>
      </c>
      <c r="H203" s="42" t="s">
        <v>92</v>
      </c>
    </row>
    <row r="204" spans="2:8" ht="31.5" hidden="1" x14ac:dyDescent="0.25">
      <c r="B204" s="20" t="e">
        <f>CONCATENATE(Общая!#REF!)</f>
        <v>#REF!</v>
      </c>
      <c r="C204" s="12" t="e">
        <f>CONCATENATE(Общая!#REF!," ",Общая!#REF!," ",Общая!#REF!)</f>
        <v>#REF!</v>
      </c>
      <c r="D204" s="15" t="e">
        <f>Общая!#REF!</f>
        <v>#REF!</v>
      </c>
      <c r="E204" s="15" t="s">
        <v>53</v>
      </c>
      <c r="F204" s="14" t="e">
        <f>CONCATENATE(TEXT(Общая!#REF!,"ДД.ММ.ГГГГ"))</f>
        <v>#REF!</v>
      </c>
      <c r="G204" s="38" t="e">
        <f>Общая!#REF!</f>
        <v>#REF!</v>
      </c>
      <c r="H204" s="42" t="s">
        <v>92</v>
      </c>
    </row>
    <row r="205" spans="2:8" ht="31.5" hidden="1" x14ac:dyDescent="0.25">
      <c r="B205" s="20" t="e">
        <f>CONCATENATE(Общая!#REF!)</f>
        <v>#REF!</v>
      </c>
      <c r="C205" s="12" t="e">
        <f>CONCATENATE(Общая!#REF!," ",Общая!#REF!," ",Общая!#REF!)</f>
        <v>#REF!</v>
      </c>
      <c r="D205" s="15" t="e">
        <f>Общая!#REF!</f>
        <v>#REF!</v>
      </c>
      <c r="E205" s="15" t="s">
        <v>53</v>
      </c>
      <c r="F205" s="14" t="e">
        <f>CONCATENATE(TEXT(Общая!#REF!,"ДД.ММ.ГГГГ"))</f>
        <v>#REF!</v>
      </c>
      <c r="G205" s="38" t="e">
        <f>Общая!#REF!</f>
        <v>#REF!</v>
      </c>
      <c r="H205" s="42" t="s">
        <v>92</v>
      </c>
    </row>
    <row r="206" spans="2:8" ht="31.5" hidden="1" x14ac:dyDescent="0.25">
      <c r="B206" s="20" t="e">
        <f>CONCATENATE(Общая!#REF!)</f>
        <v>#REF!</v>
      </c>
      <c r="C206" s="12" t="e">
        <f>CONCATENATE(Общая!#REF!," ",Общая!#REF!," ",Общая!#REF!)</f>
        <v>#REF!</v>
      </c>
      <c r="D206" s="15" t="e">
        <f>Общая!#REF!</f>
        <v>#REF!</v>
      </c>
      <c r="E206" s="15" t="s">
        <v>53</v>
      </c>
      <c r="F206" s="14" t="e">
        <f>CONCATENATE(TEXT(Общая!#REF!,"ДД.ММ.ГГГГ"))</f>
        <v>#REF!</v>
      </c>
      <c r="G206" s="38" t="e">
        <f>Общая!#REF!</f>
        <v>#REF!</v>
      </c>
      <c r="H206" s="42" t="s">
        <v>92</v>
      </c>
    </row>
    <row r="207" spans="2:8" ht="31.5" hidden="1" x14ac:dyDescent="0.25">
      <c r="B207" s="20" t="e">
        <f>CONCATENATE(Общая!#REF!)</f>
        <v>#REF!</v>
      </c>
      <c r="C207" s="12" t="e">
        <f>CONCATENATE(Общая!#REF!," ",Общая!#REF!," ",Общая!#REF!)</f>
        <v>#REF!</v>
      </c>
      <c r="D207" s="15" t="e">
        <f>Общая!#REF!</f>
        <v>#REF!</v>
      </c>
      <c r="E207" s="15" t="s">
        <v>53</v>
      </c>
      <c r="F207" s="14" t="e">
        <f>CONCATENATE(TEXT(Общая!#REF!,"ДД.ММ.ГГГГ"))</f>
        <v>#REF!</v>
      </c>
      <c r="G207" s="38" t="e">
        <f>Общая!#REF!</f>
        <v>#REF!</v>
      </c>
      <c r="H207" s="42" t="s">
        <v>92</v>
      </c>
    </row>
    <row r="208" spans="2:8" x14ac:dyDescent="0.25">
      <c r="B208" s="21"/>
      <c r="C208" s="22"/>
      <c r="D208" s="23"/>
      <c r="E208" s="23"/>
      <c r="F208" s="24"/>
      <c r="G208" s="1"/>
      <c r="H208" s="25"/>
    </row>
    <row r="209" spans="3:7" ht="18.75" x14ac:dyDescent="0.25">
      <c r="C209" s="6" t="s">
        <v>98</v>
      </c>
      <c r="D209"/>
      <c r="E209" s="9"/>
      <c r="G209" s="41"/>
    </row>
    <row r="210" spans="3:7" ht="18.75" x14ac:dyDescent="0.25">
      <c r="C210" s="6"/>
      <c r="D210" s="9"/>
      <c r="G210" s="1"/>
    </row>
    <row r="211" spans="3:7" ht="18.75" x14ac:dyDescent="0.25">
      <c r="C211" s="6"/>
      <c r="D211" s="9"/>
      <c r="G211" s="1"/>
    </row>
    <row r="212" spans="3:7" ht="18.75" x14ac:dyDescent="0.25">
      <c r="C212" s="8" t="s">
        <v>101</v>
      </c>
      <c r="D212" s="9"/>
      <c r="G212" s="1"/>
    </row>
    <row r="213" spans="3:7" ht="18.75" x14ac:dyDescent="0.25">
      <c r="C213" s="7"/>
      <c r="D213"/>
    </row>
    <row r="214" spans="3:7" ht="18.75" x14ac:dyDescent="0.25">
      <c r="C214" s="7"/>
      <c r="D214"/>
    </row>
    <row r="215" spans="3:7" ht="18.75" x14ac:dyDescent="0.25">
      <c r="C215" s="7" t="s">
        <v>56</v>
      </c>
      <c r="D215"/>
    </row>
    <row r="216" spans="3:7" ht="18.75" x14ac:dyDescent="0.25">
      <c r="C216" s="104" t="s">
        <v>100</v>
      </c>
      <c r="D216"/>
    </row>
    <row r="217" spans="3:7" ht="18.75" x14ac:dyDescent="0.25">
      <c r="C217" s="6"/>
      <c r="D217"/>
    </row>
    <row r="218" spans="3:7" ht="18.75" x14ac:dyDescent="0.25">
      <c r="C218" s="6"/>
      <c r="D218"/>
    </row>
    <row r="219" spans="3:7" ht="18.75" x14ac:dyDescent="0.25">
      <c r="C219" s="6" t="s">
        <v>99</v>
      </c>
      <c r="D219"/>
    </row>
  </sheetData>
  <pageMargins left="0.70866141732283472" right="0.70866141732283472" top="0.70866141732283472" bottom="0.74803149606299213" header="0.31496062992125984" footer="0.31496062992125984"/>
  <pageSetup paperSize="9" scale="5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39"/>
  <sheetViews>
    <sheetView view="pageBreakPreview" zoomScale="40" zoomScaleNormal="80" zoomScaleSheetLayoutView="40" workbookViewId="0">
      <selection activeCell="B52" sqref="B52:F102"/>
    </sheetView>
  </sheetViews>
  <sheetFormatPr defaultColWidth="9.140625" defaultRowHeight="38.25" x14ac:dyDescent="0.55000000000000004"/>
  <cols>
    <col min="1" max="1" width="1.7109375" style="27" customWidth="1"/>
    <col min="2" max="2" width="10.85546875" style="27" customWidth="1"/>
    <col min="3" max="3" width="172.140625" style="27" customWidth="1"/>
    <col min="4" max="4" width="98.42578125" style="27" bestFit="1" customWidth="1"/>
    <col min="5" max="5" width="40.85546875" style="27" customWidth="1"/>
    <col min="6" max="6" width="111.42578125" style="37" customWidth="1"/>
    <col min="7" max="7" width="52.28515625" style="27" customWidth="1"/>
    <col min="8" max="8" width="71.28515625" style="27" bestFit="1" customWidth="1"/>
    <col min="9" max="9" width="21.140625" style="27" customWidth="1"/>
    <col min="10" max="26" width="9.140625" style="27"/>
    <col min="27" max="27" width="9.5703125" style="27" customWidth="1"/>
    <col min="28" max="16384" width="9.140625" style="27"/>
  </cols>
  <sheetData>
    <row r="1" spans="2:8" ht="150.75" customHeight="1" x14ac:dyDescent="0.25">
      <c r="B1" s="26" t="s">
        <v>5</v>
      </c>
      <c r="C1" s="26" t="s">
        <v>43</v>
      </c>
      <c r="D1" s="26" t="s">
        <v>41</v>
      </c>
      <c r="E1" s="26" t="s">
        <v>35</v>
      </c>
      <c r="F1" s="26" t="s">
        <v>40</v>
      </c>
      <c r="G1" s="26" t="s">
        <v>36</v>
      </c>
      <c r="H1" s="26" t="s">
        <v>37</v>
      </c>
    </row>
    <row r="2" spans="2:8" x14ac:dyDescent="0.25">
      <c r="B2" s="26"/>
      <c r="C2" s="26"/>
      <c r="D2" s="26"/>
      <c r="E2" s="26"/>
      <c r="F2" s="26"/>
      <c r="G2" s="26"/>
      <c r="H2" s="26"/>
    </row>
    <row r="3" spans="2:8" x14ac:dyDescent="0.55000000000000004">
      <c r="B3" s="26" t="e">
        <f>CONCATENATE(Общая!#REF!)</f>
        <v>#REF!</v>
      </c>
      <c r="C3" s="28" t="e">
        <f>CONCATENATE(Общая!#REF!," ",Общая!#REF!," ",Общая!#REF!,"
",Общая!#REF!,", ",Общая!#REF!,", ",Общая!#REF!)</f>
        <v>#REF!</v>
      </c>
      <c r="D3" s="29" t="e">
        <f>CONCATENATE(Общая!#REF!)</f>
        <v>#REF!</v>
      </c>
      <c r="E3" s="29" t="e">
        <f>CONCATENATE(TEXT(Общая!#REF!,"ДД.ММ.ГГГГ"),",
 ",Общая!#REF!)</f>
        <v>#REF!</v>
      </c>
      <c r="F3" s="30" t="e">
        <f>CONCATENATE(Общая!#REF!, "
 ",Общая!#REF!)</f>
        <v>#REF!</v>
      </c>
      <c r="G3" s="26"/>
      <c r="H3" s="26"/>
    </row>
    <row r="4" spans="2:8" s="31" customFormat="1" x14ac:dyDescent="0.55000000000000004">
      <c r="B4" s="26" t="e">
        <f>CONCATENATE(Общая!#REF!)</f>
        <v>#REF!</v>
      </c>
      <c r="C4" s="28" t="e">
        <f>CONCATENATE(Общая!#REF!," ",Общая!#REF!," ",Общая!#REF!,"
",Общая!#REF!,", ",Общая!#REF!,", ",Общая!#REF!)</f>
        <v>#REF!</v>
      </c>
      <c r="D4" s="29" t="e">
        <f>CONCATENATE(Общая!#REF!)</f>
        <v>#REF!</v>
      </c>
      <c r="E4" s="29" t="e">
        <f>CONCATENATE(TEXT(Общая!#REF!,"ДД.ММ.ГГГГ"),",
 ",Общая!#REF!)</f>
        <v>#REF!</v>
      </c>
      <c r="F4" s="30" t="e">
        <f>CONCATENATE(Общая!#REF!, "
 ",Общая!#REF!)</f>
        <v>#REF!</v>
      </c>
      <c r="G4" s="26"/>
      <c r="H4" s="26"/>
    </row>
    <row r="5" spans="2:8" s="31" customFormat="1" x14ac:dyDescent="0.55000000000000004">
      <c r="B5" s="26" t="e">
        <f>CONCATENATE(Общая!#REF!)</f>
        <v>#REF!</v>
      </c>
      <c r="C5" s="28" t="e">
        <f>CONCATENATE(Общая!#REF!," ",Общая!#REF!," ",Общая!#REF!,"
",Общая!#REF!,", ",Общая!#REF!,", ",Общая!#REF!)</f>
        <v>#REF!</v>
      </c>
      <c r="D5" s="29" t="e">
        <f>CONCATENATE(Общая!#REF!)</f>
        <v>#REF!</v>
      </c>
      <c r="E5" s="29" t="e">
        <f>CONCATENATE(TEXT(Общая!#REF!,"ДД.ММ.ГГГГ"),",
 ",Общая!#REF!)</f>
        <v>#REF!</v>
      </c>
      <c r="F5" s="30" t="e">
        <f>CONCATENATE(Общая!#REF!, "
 ",Общая!#REF!)</f>
        <v>#REF!</v>
      </c>
      <c r="G5" s="26"/>
      <c r="H5" s="26"/>
    </row>
    <row r="6" spans="2:8" s="31" customFormat="1" x14ac:dyDescent="0.55000000000000004">
      <c r="B6" s="26" t="e">
        <f>CONCATENATE(Общая!#REF!)</f>
        <v>#REF!</v>
      </c>
      <c r="C6" s="28" t="e">
        <f>CONCATENATE(Общая!#REF!," ",Общая!#REF!," ",Общая!#REF!,"
",Общая!#REF!,", ",Общая!#REF!,", ",Общая!#REF!)</f>
        <v>#REF!</v>
      </c>
      <c r="D6" s="29" t="e">
        <f>CONCATENATE(Общая!#REF!)</f>
        <v>#REF!</v>
      </c>
      <c r="E6" s="29" t="e">
        <f>CONCATENATE(TEXT(Общая!#REF!,"ДД.ММ.ГГГГ"),",
 ",Общая!#REF!)</f>
        <v>#REF!</v>
      </c>
      <c r="F6" s="30" t="e">
        <f>CONCATENATE(Общая!#REF!, "
 ",Общая!#REF!)</f>
        <v>#REF!</v>
      </c>
      <c r="G6" s="26"/>
      <c r="H6" s="26"/>
    </row>
    <row r="7" spans="2:8" s="31" customFormat="1" x14ac:dyDescent="0.55000000000000004">
      <c r="B7" s="26" t="e">
        <f>CONCATENATE(Общая!#REF!)</f>
        <v>#REF!</v>
      </c>
      <c r="C7" s="28" t="e">
        <f>CONCATENATE(Общая!#REF!," ",Общая!#REF!," ",Общая!#REF!,"
",Общая!#REF!,", ",Общая!#REF!,", ",Общая!#REF!)</f>
        <v>#REF!</v>
      </c>
      <c r="D7" s="29" t="e">
        <f>CONCATENATE(Общая!#REF!)</f>
        <v>#REF!</v>
      </c>
      <c r="E7" s="29" t="e">
        <f>CONCATENATE(TEXT(Общая!#REF!,"ДД.ММ.ГГГГ"),",
 ",Общая!#REF!)</f>
        <v>#REF!</v>
      </c>
      <c r="F7" s="30" t="e">
        <f>CONCATENATE(Общая!#REF!, "
 ",Общая!#REF!)</f>
        <v>#REF!</v>
      </c>
      <c r="G7" s="26"/>
      <c r="H7" s="26"/>
    </row>
    <row r="8" spans="2:8" s="31" customFormat="1" x14ac:dyDescent="0.55000000000000004">
      <c r="B8" s="26" t="e">
        <f>CONCATENATE(Общая!#REF!)</f>
        <v>#REF!</v>
      </c>
      <c r="C8" s="28" t="e">
        <f>CONCATENATE(Общая!#REF!," ",Общая!#REF!," ",Общая!#REF!,"
",Общая!#REF!,", ",Общая!#REF!,", ",Общая!#REF!)</f>
        <v>#REF!</v>
      </c>
      <c r="D8" s="29" t="e">
        <f>CONCATENATE(Общая!#REF!)</f>
        <v>#REF!</v>
      </c>
      <c r="E8" s="29" t="e">
        <f>CONCATENATE(TEXT(Общая!#REF!,"ДД.ММ.ГГГГ"),",
 ",Общая!#REF!)</f>
        <v>#REF!</v>
      </c>
      <c r="F8" s="30" t="e">
        <f>CONCATENATE(Общая!#REF!, "
 ",Общая!#REF!)</f>
        <v>#REF!</v>
      </c>
      <c r="G8" s="26"/>
      <c r="H8" s="26"/>
    </row>
    <row r="9" spans="2:8" s="31" customFormat="1" x14ac:dyDescent="0.55000000000000004">
      <c r="B9" s="26" t="e">
        <f>CONCATENATE(Общая!#REF!)</f>
        <v>#REF!</v>
      </c>
      <c r="C9" s="28" t="e">
        <f>CONCATENATE(Общая!#REF!," ",Общая!#REF!," ",Общая!#REF!,"
",Общая!#REF!,", ",Общая!#REF!,", ",Общая!#REF!)</f>
        <v>#REF!</v>
      </c>
      <c r="D9" s="29" t="e">
        <f>CONCATENATE(Общая!#REF!)</f>
        <v>#REF!</v>
      </c>
      <c r="E9" s="29" t="e">
        <f>CONCATENATE(TEXT(Общая!#REF!,"ДД.ММ.ГГГГ"),",
 ",Общая!#REF!)</f>
        <v>#REF!</v>
      </c>
      <c r="F9" s="30" t="e">
        <f>CONCATENATE(Общая!#REF!, "
 ",Общая!#REF!)</f>
        <v>#REF!</v>
      </c>
      <c r="G9" s="26"/>
      <c r="H9" s="26"/>
    </row>
    <row r="10" spans="2:8" s="31" customFormat="1" x14ac:dyDescent="0.55000000000000004">
      <c r="B10" s="26" t="e">
        <f>CONCATENATE(Общая!#REF!)</f>
        <v>#REF!</v>
      </c>
      <c r="C10" s="28" t="e">
        <f>CONCATENATE(Общая!#REF!," ",Общая!#REF!," ",Общая!#REF!,"
",Общая!#REF!,", ",Общая!#REF!,", ",Общая!#REF!)</f>
        <v>#REF!</v>
      </c>
      <c r="D10" s="29" t="e">
        <f>CONCATENATE(Общая!#REF!)</f>
        <v>#REF!</v>
      </c>
      <c r="E10" s="29" t="e">
        <f>CONCATENATE(TEXT(Общая!#REF!,"ДД.ММ.ГГГГ"),",
 ",Общая!#REF!)</f>
        <v>#REF!</v>
      </c>
      <c r="F10" s="30" t="e">
        <f>CONCATENATE(Общая!#REF!, "
 ",Общая!#REF!)</f>
        <v>#REF!</v>
      </c>
      <c r="G10" s="26"/>
      <c r="H10" s="26"/>
    </row>
    <row r="11" spans="2:8" s="31" customFormat="1" x14ac:dyDescent="0.55000000000000004">
      <c r="B11" s="26" t="e">
        <f>CONCATENATE(Общая!#REF!)</f>
        <v>#REF!</v>
      </c>
      <c r="C11" s="28" t="e">
        <f>CONCATENATE(Общая!#REF!," ",Общая!#REF!," ",Общая!#REF!,"
",Общая!#REF!,", ",Общая!#REF!,", ",Общая!#REF!)</f>
        <v>#REF!</v>
      </c>
      <c r="D11" s="29" t="e">
        <f>CONCATENATE(Общая!#REF!)</f>
        <v>#REF!</v>
      </c>
      <c r="E11" s="29" t="e">
        <f>CONCATENATE(TEXT(Общая!#REF!,"ДД.ММ.ГГГГ"),",
 ",Общая!#REF!)</f>
        <v>#REF!</v>
      </c>
      <c r="F11" s="30" t="e">
        <f>CONCATENATE(Общая!#REF!, "
 ",Общая!#REF!)</f>
        <v>#REF!</v>
      </c>
      <c r="G11" s="26"/>
      <c r="H11" s="26"/>
    </row>
    <row r="12" spans="2:8" s="31" customFormat="1" x14ac:dyDescent="0.55000000000000004">
      <c r="B12" s="26" t="e">
        <f>CONCATENATE(Общая!#REF!)</f>
        <v>#REF!</v>
      </c>
      <c r="C12" s="28" t="e">
        <f>CONCATENATE(Общая!#REF!," ",Общая!#REF!," ",Общая!#REF!,"
",Общая!#REF!,", ",Общая!#REF!,", ",Общая!#REF!)</f>
        <v>#REF!</v>
      </c>
      <c r="D12" s="29" t="e">
        <f>CONCATENATE(Общая!#REF!)</f>
        <v>#REF!</v>
      </c>
      <c r="E12" s="29" t="e">
        <f>CONCATENATE(TEXT(Общая!#REF!,"ДД.ММ.ГГГГ"),",
 ",Общая!#REF!)</f>
        <v>#REF!</v>
      </c>
      <c r="F12" s="30" t="e">
        <f>CONCATENATE(Общая!#REF!, "
 ",Общая!#REF!)</f>
        <v>#REF!</v>
      </c>
      <c r="G12" s="26"/>
      <c r="H12" s="26"/>
    </row>
    <row r="13" spans="2:8" s="31" customFormat="1" x14ac:dyDescent="0.55000000000000004">
      <c r="B13" s="26" t="e">
        <f>CONCATENATE(Общая!#REF!)</f>
        <v>#REF!</v>
      </c>
      <c r="C13" s="28" t="e">
        <f>CONCATENATE(Общая!#REF!," ",Общая!#REF!," ",Общая!#REF!,"
",Общая!#REF!,", ",Общая!#REF!,", ",Общая!#REF!)</f>
        <v>#REF!</v>
      </c>
      <c r="D13" s="29" t="e">
        <f>CONCATENATE(Общая!#REF!)</f>
        <v>#REF!</v>
      </c>
      <c r="E13" s="29" t="e">
        <f>CONCATENATE(TEXT(Общая!#REF!,"ДД.ММ.ГГГГ"),",
 ",Общая!#REF!)</f>
        <v>#REF!</v>
      </c>
      <c r="F13" s="30" t="e">
        <f>CONCATENATE(Общая!#REF!, "
 ",Общая!#REF!)</f>
        <v>#REF!</v>
      </c>
      <c r="G13" s="26"/>
      <c r="H13" s="26"/>
    </row>
    <row r="14" spans="2:8" s="31" customFormat="1" x14ac:dyDescent="0.55000000000000004">
      <c r="B14" s="26" t="e">
        <f>CONCATENATE(Общая!#REF!)</f>
        <v>#REF!</v>
      </c>
      <c r="C14" s="28" t="e">
        <f>CONCATENATE(Общая!#REF!," ",Общая!#REF!," ",Общая!#REF!,"
",Общая!#REF!,", ",Общая!#REF!,", ",Общая!#REF!)</f>
        <v>#REF!</v>
      </c>
      <c r="D14" s="29" t="e">
        <f>CONCATENATE(Общая!#REF!)</f>
        <v>#REF!</v>
      </c>
      <c r="E14" s="29" t="e">
        <f>CONCATENATE(TEXT(Общая!#REF!,"ДД.ММ.ГГГГ"),",
 ",Общая!#REF!)</f>
        <v>#REF!</v>
      </c>
      <c r="F14" s="30" t="e">
        <f>CONCATENATE(Общая!#REF!, "
 ",Общая!#REF!)</f>
        <v>#REF!</v>
      </c>
      <c r="G14" s="26"/>
      <c r="H14" s="26"/>
    </row>
    <row r="15" spans="2:8" s="31" customFormat="1" x14ac:dyDescent="0.55000000000000004">
      <c r="B15" s="26" t="e">
        <f>CONCATENATE(Общая!#REF!)</f>
        <v>#REF!</v>
      </c>
      <c r="C15" s="28" t="e">
        <f>CONCATENATE(Общая!#REF!," ",Общая!#REF!," ",Общая!#REF!,"
",Общая!#REF!,", ",Общая!#REF!,", ",Общая!#REF!)</f>
        <v>#REF!</v>
      </c>
      <c r="D15" s="29" t="e">
        <f>CONCATENATE(Общая!#REF!)</f>
        <v>#REF!</v>
      </c>
      <c r="E15" s="29" t="e">
        <f>CONCATENATE(TEXT(Общая!#REF!,"ДД.ММ.ГГГГ"),",
 ",Общая!#REF!)</f>
        <v>#REF!</v>
      </c>
      <c r="F15" s="30" t="e">
        <f>CONCATENATE(Общая!#REF!, "
 ",Общая!#REF!)</f>
        <v>#REF!</v>
      </c>
      <c r="G15" s="26"/>
      <c r="H15" s="26"/>
    </row>
    <row r="16" spans="2:8" s="31" customFormat="1" x14ac:dyDescent="0.55000000000000004">
      <c r="B16" s="26" t="e">
        <f>CONCATENATE(Общая!#REF!)</f>
        <v>#REF!</v>
      </c>
      <c r="C16" s="28" t="e">
        <f>CONCATENATE(Общая!#REF!," ",Общая!#REF!," ",Общая!#REF!,"
",Общая!#REF!,", ",Общая!#REF!,", ",Общая!#REF!)</f>
        <v>#REF!</v>
      </c>
      <c r="D16" s="29" t="e">
        <f>CONCATENATE(Общая!#REF!)</f>
        <v>#REF!</v>
      </c>
      <c r="E16" s="29" t="e">
        <f>CONCATENATE(TEXT(Общая!#REF!,"ДД.ММ.ГГГГ"),",
 ",Общая!#REF!)</f>
        <v>#REF!</v>
      </c>
      <c r="F16" s="30" t="e">
        <f>CONCATENATE(Общая!#REF!, "
 ",Общая!#REF!)</f>
        <v>#REF!</v>
      </c>
      <c r="G16" s="26"/>
      <c r="H16" s="26"/>
    </row>
    <row r="17" spans="2:8" s="31" customFormat="1" x14ac:dyDescent="0.55000000000000004">
      <c r="B17" s="26" t="e">
        <f>CONCATENATE(Общая!#REF!)</f>
        <v>#REF!</v>
      </c>
      <c r="C17" s="28" t="e">
        <f>CONCATENATE(Общая!#REF!," ",Общая!#REF!," ",Общая!#REF!,"
",Общая!#REF!,", ",Общая!#REF!,", ",Общая!#REF!)</f>
        <v>#REF!</v>
      </c>
      <c r="D17" s="29" t="e">
        <f>CONCATENATE(Общая!#REF!)</f>
        <v>#REF!</v>
      </c>
      <c r="E17" s="29" t="e">
        <f>CONCATENATE(TEXT(Общая!#REF!,"ДД.ММ.ГГГГ"),",
 ",Общая!#REF!)</f>
        <v>#REF!</v>
      </c>
      <c r="F17" s="30" t="e">
        <f>CONCATENATE(Общая!#REF!, "
 ",Общая!#REF!)</f>
        <v>#REF!</v>
      </c>
      <c r="G17" s="26"/>
      <c r="H17" s="26"/>
    </row>
    <row r="18" spans="2:8" s="31" customFormat="1" x14ac:dyDescent="0.55000000000000004">
      <c r="B18" s="26" t="e">
        <f>CONCATENATE(Общая!#REF!)</f>
        <v>#REF!</v>
      </c>
      <c r="C18" s="28" t="e">
        <f>CONCATENATE(Общая!#REF!," ",Общая!#REF!," ",Общая!#REF!,"
",Общая!#REF!,", ",Общая!#REF!,", ",Общая!#REF!)</f>
        <v>#REF!</v>
      </c>
      <c r="D18" s="29" t="e">
        <f>CONCATENATE(Общая!#REF!)</f>
        <v>#REF!</v>
      </c>
      <c r="E18" s="29" t="e">
        <f>CONCATENATE(TEXT(Общая!#REF!,"ДД.ММ.ГГГГ"),",
 ",Общая!#REF!)</f>
        <v>#REF!</v>
      </c>
      <c r="F18" s="30" t="e">
        <f>CONCATENATE(Общая!#REF!, "
 ",Общая!#REF!)</f>
        <v>#REF!</v>
      </c>
      <c r="G18" s="26"/>
      <c r="H18" s="26"/>
    </row>
    <row r="19" spans="2:8" s="31" customFormat="1" x14ac:dyDescent="0.55000000000000004">
      <c r="B19" s="26" t="e">
        <f>CONCATENATE(Общая!#REF!)</f>
        <v>#REF!</v>
      </c>
      <c r="C19" s="28" t="e">
        <f>CONCATENATE(Общая!#REF!," ",Общая!#REF!," ",Общая!#REF!,"
",Общая!#REF!,", ",Общая!#REF!,", ",Общая!#REF!)</f>
        <v>#REF!</v>
      </c>
      <c r="D19" s="29" t="e">
        <f>CONCATENATE(Общая!#REF!)</f>
        <v>#REF!</v>
      </c>
      <c r="E19" s="29" t="e">
        <f>CONCATENATE(TEXT(Общая!#REF!,"ДД.ММ.ГГГГ"),",
 ",Общая!#REF!)</f>
        <v>#REF!</v>
      </c>
      <c r="F19" s="30" t="e">
        <f>CONCATENATE(Общая!#REF!, "
 ",Общая!#REF!)</f>
        <v>#REF!</v>
      </c>
      <c r="G19" s="26"/>
      <c r="H19" s="26"/>
    </row>
    <row r="20" spans="2:8" s="31" customFormat="1" x14ac:dyDescent="0.55000000000000004">
      <c r="B20" s="26" t="e">
        <f>CONCATENATE(Общая!#REF!)</f>
        <v>#REF!</v>
      </c>
      <c r="C20" s="28" t="e">
        <f>CONCATENATE(Общая!#REF!," ",Общая!#REF!," ",Общая!#REF!,"
",Общая!#REF!,", ",Общая!#REF!,", ",Общая!#REF!)</f>
        <v>#REF!</v>
      </c>
      <c r="D20" s="29" t="e">
        <f>CONCATENATE(Общая!#REF!)</f>
        <v>#REF!</v>
      </c>
      <c r="E20" s="29" t="e">
        <f>CONCATENATE(TEXT(Общая!#REF!,"ДД.ММ.ГГГГ"),",
 ",Общая!#REF!)</f>
        <v>#REF!</v>
      </c>
      <c r="F20" s="30" t="e">
        <f>CONCATENATE(Общая!#REF!, "
 ",Общая!#REF!)</f>
        <v>#REF!</v>
      </c>
      <c r="G20" s="26"/>
      <c r="H20" s="26"/>
    </row>
    <row r="21" spans="2:8" s="31" customFormat="1" x14ac:dyDescent="0.55000000000000004">
      <c r="B21" s="26" t="e">
        <f>CONCATENATE(Общая!#REF!)</f>
        <v>#REF!</v>
      </c>
      <c r="C21" s="28" t="e">
        <f>CONCATENATE(Общая!#REF!," ",Общая!#REF!," ",Общая!#REF!,"
",Общая!#REF!,", ",Общая!#REF!,", ",Общая!#REF!)</f>
        <v>#REF!</v>
      </c>
      <c r="D21" s="29" t="e">
        <f>CONCATENATE(Общая!#REF!)</f>
        <v>#REF!</v>
      </c>
      <c r="E21" s="29" t="e">
        <f>CONCATENATE(TEXT(Общая!#REF!,"ДД.ММ.ГГГГ"),",
 ",Общая!#REF!)</f>
        <v>#REF!</v>
      </c>
      <c r="F21" s="30" t="e">
        <f>CONCATENATE(Общая!#REF!, "
 ",Общая!#REF!)</f>
        <v>#REF!</v>
      </c>
      <c r="G21" s="26"/>
      <c r="H21" s="26"/>
    </row>
    <row r="22" spans="2:8" s="31" customFormat="1" x14ac:dyDescent="0.55000000000000004">
      <c r="B22" s="26" t="e">
        <f>CONCATENATE(Общая!#REF!)</f>
        <v>#REF!</v>
      </c>
      <c r="C22" s="28" t="e">
        <f>CONCATENATE(Общая!#REF!," ",Общая!#REF!," ",Общая!#REF!,"
",Общая!#REF!,", ",Общая!#REF!,", ",Общая!#REF!)</f>
        <v>#REF!</v>
      </c>
      <c r="D22" s="29" t="e">
        <f>CONCATENATE(Общая!#REF!)</f>
        <v>#REF!</v>
      </c>
      <c r="E22" s="29" t="e">
        <f>CONCATENATE(TEXT(Общая!#REF!,"ДД.ММ.ГГГГ"),",
 ",Общая!#REF!)</f>
        <v>#REF!</v>
      </c>
      <c r="F22" s="30" t="e">
        <f>CONCATENATE(Общая!#REF!, "
 ",Общая!#REF!)</f>
        <v>#REF!</v>
      </c>
      <c r="G22" s="26"/>
      <c r="H22" s="26"/>
    </row>
    <row r="23" spans="2:8" s="31" customFormat="1" x14ac:dyDescent="0.55000000000000004">
      <c r="B23" s="26" t="e">
        <f>CONCATENATE(Общая!#REF!)</f>
        <v>#REF!</v>
      </c>
      <c r="C23" s="28" t="e">
        <f>CONCATENATE(Общая!#REF!," ",Общая!#REF!," ",Общая!#REF!,"
",Общая!#REF!,", ",Общая!#REF!,", ",Общая!#REF!)</f>
        <v>#REF!</v>
      </c>
      <c r="D23" s="29" t="e">
        <f>CONCATENATE(Общая!#REF!)</f>
        <v>#REF!</v>
      </c>
      <c r="E23" s="29" t="e">
        <f>CONCATENATE(TEXT(Общая!#REF!,"ДД.ММ.ГГГГ"),",
 ",Общая!#REF!)</f>
        <v>#REF!</v>
      </c>
      <c r="F23" s="30" t="e">
        <f>CONCATENATE(Общая!#REF!, "
 ",Общая!#REF!)</f>
        <v>#REF!</v>
      </c>
      <c r="G23" s="26"/>
      <c r="H23" s="26"/>
    </row>
    <row r="24" spans="2:8" s="31" customFormat="1" x14ac:dyDescent="0.55000000000000004">
      <c r="B24" s="26" t="e">
        <f>CONCATENATE(Общая!#REF!)</f>
        <v>#REF!</v>
      </c>
      <c r="C24" s="28" t="e">
        <f>CONCATENATE(Общая!#REF!," ",Общая!#REF!," ",Общая!#REF!,"
",Общая!#REF!,", ",Общая!#REF!,", ",Общая!#REF!)</f>
        <v>#REF!</v>
      </c>
      <c r="D24" s="29" t="e">
        <f>CONCATENATE(Общая!#REF!)</f>
        <v>#REF!</v>
      </c>
      <c r="E24" s="29" t="e">
        <f>CONCATENATE(TEXT(Общая!#REF!,"ДД.ММ.ГГГГ"),",
 ",Общая!#REF!)</f>
        <v>#REF!</v>
      </c>
      <c r="F24" s="30" t="e">
        <f>CONCATENATE(Общая!#REF!, "
 ",Общая!#REF!)</f>
        <v>#REF!</v>
      </c>
      <c r="G24" s="26"/>
      <c r="H24" s="26"/>
    </row>
    <row r="25" spans="2:8" s="31" customFormat="1" x14ac:dyDescent="0.55000000000000004">
      <c r="B25" s="26" t="e">
        <f>CONCATENATE(Общая!#REF!)</f>
        <v>#REF!</v>
      </c>
      <c r="C25" s="28" t="e">
        <f>CONCATENATE(Общая!#REF!," ",Общая!#REF!," ",Общая!#REF!,"
",Общая!#REF!,", ",Общая!#REF!,", ",Общая!#REF!)</f>
        <v>#REF!</v>
      </c>
      <c r="D25" s="29" t="e">
        <f>CONCATENATE(Общая!#REF!)</f>
        <v>#REF!</v>
      </c>
      <c r="E25" s="29" t="e">
        <f>CONCATENATE(TEXT(Общая!#REF!,"ДД.ММ.ГГГГ"),",
 ",Общая!#REF!)</f>
        <v>#REF!</v>
      </c>
      <c r="F25" s="30" t="e">
        <f>CONCATENATE(Общая!#REF!, "
 ",Общая!#REF!)</f>
        <v>#REF!</v>
      </c>
      <c r="G25" s="26"/>
      <c r="H25" s="26"/>
    </row>
    <row r="26" spans="2:8" s="31" customFormat="1" x14ac:dyDescent="0.55000000000000004">
      <c r="B26" s="26" t="e">
        <f>CONCATENATE(Общая!#REF!)</f>
        <v>#REF!</v>
      </c>
      <c r="C26" s="28" t="e">
        <f>CONCATENATE(Общая!#REF!," ",Общая!#REF!," ",Общая!#REF!,"
",Общая!#REF!,", ",Общая!#REF!,", ",Общая!#REF!)</f>
        <v>#REF!</v>
      </c>
      <c r="D26" s="29" t="e">
        <f>CONCATENATE(Общая!#REF!)</f>
        <v>#REF!</v>
      </c>
      <c r="E26" s="29" t="e">
        <f>CONCATENATE(TEXT(Общая!#REF!,"ДД.ММ.ГГГГ"),",
 ",Общая!#REF!)</f>
        <v>#REF!</v>
      </c>
      <c r="F26" s="30" t="e">
        <f>CONCATENATE(Общая!#REF!, "
 ",Общая!#REF!)</f>
        <v>#REF!</v>
      </c>
      <c r="G26" s="26"/>
      <c r="H26" s="26"/>
    </row>
    <row r="27" spans="2:8" s="31" customFormat="1" x14ac:dyDescent="0.55000000000000004">
      <c r="B27" s="26" t="e">
        <f>CONCATENATE(Общая!#REF!)</f>
        <v>#REF!</v>
      </c>
      <c r="C27" s="28" t="e">
        <f>CONCATENATE(Общая!#REF!," ",Общая!#REF!," ",Общая!#REF!,"
",Общая!#REF!,", ",Общая!#REF!,", ",Общая!#REF!)</f>
        <v>#REF!</v>
      </c>
      <c r="D27" s="29" t="e">
        <f>CONCATENATE(Общая!#REF!)</f>
        <v>#REF!</v>
      </c>
      <c r="E27" s="29" t="e">
        <f>CONCATENATE(TEXT(Общая!#REF!,"ДД.ММ.ГГГГ"),",
 ",Общая!#REF!)</f>
        <v>#REF!</v>
      </c>
      <c r="F27" s="30" t="e">
        <f>CONCATENATE(Общая!#REF!, "
 ",Общая!#REF!)</f>
        <v>#REF!</v>
      </c>
      <c r="G27" s="26"/>
      <c r="H27" s="26"/>
    </row>
    <row r="28" spans="2:8" s="31" customFormat="1" x14ac:dyDescent="0.55000000000000004">
      <c r="B28" s="26" t="e">
        <f>CONCATENATE(Общая!#REF!)</f>
        <v>#REF!</v>
      </c>
      <c r="C28" s="28" t="e">
        <f>CONCATENATE(Общая!#REF!," ",Общая!#REF!," ",Общая!#REF!,"
",Общая!#REF!,", ",Общая!#REF!,", ",Общая!#REF!)</f>
        <v>#REF!</v>
      </c>
      <c r="D28" s="29" t="e">
        <f>CONCATENATE(Общая!#REF!)</f>
        <v>#REF!</v>
      </c>
      <c r="E28" s="29" t="e">
        <f>CONCATENATE(TEXT(Общая!#REF!,"ДД.ММ.ГГГГ"),",
 ",Общая!#REF!)</f>
        <v>#REF!</v>
      </c>
      <c r="F28" s="30" t="e">
        <f>CONCATENATE(Общая!#REF!, "
 ",Общая!#REF!)</f>
        <v>#REF!</v>
      </c>
      <c r="G28" s="26"/>
      <c r="H28" s="26"/>
    </row>
    <row r="29" spans="2:8" s="31" customFormat="1" x14ac:dyDescent="0.55000000000000004">
      <c r="B29" s="26" t="e">
        <f>CONCATENATE(Общая!#REF!)</f>
        <v>#REF!</v>
      </c>
      <c r="C29" s="28" t="e">
        <f>CONCATENATE(Общая!#REF!," ",Общая!#REF!," ",Общая!#REF!,"
",Общая!#REF!,", ",Общая!#REF!,", ",Общая!#REF!)</f>
        <v>#REF!</v>
      </c>
      <c r="D29" s="29" t="e">
        <f>CONCATENATE(Общая!#REF!)</f>
        <v>#REF!</v>
      </c>
      <c r="E29" s="29" t="e">
        <f>CONCATENATE(TEXT(Общая!#REF!,"ДД.ММ.ГГГГ"),",
 ",Общая!#REF!)</f>
        <v>#REF!</v>
      </c>
      <c r="F29" s="30" t="e">
        <f>CONCATENATE(Общая!#REF!, "
 ",Общая!#REF!)</f>
        <v>#REF!</v>
      </c>
      <c r="G29" s="26"/>
      <c r="H29" s="26"/>
    </row>
    <row r="30" spans="2:8" s="31" customFormat="1" x14ac:dyDescent="0.55000000000000004">
      <c r="B30" s="26" t="e">
        <f>CONCATENATE(Общая!#REF!)</f>
        <v>#REF!</v>
      </c>
      <c r="C30" s="28" t="e">
        <f>CONCATENATE(Общая!#REF!," ",Общая!#REF!," ",Общая!#REF!,"
",Общая!#REF!,", ",Общая!#REF!,", ",Общая!#REF!)</f>
        <v>#REF!</v>
      </c>
      <c r="D30" s="29" t="e">
        <f>CONCATENATE(Общая!#REF!)</f>
        <v>#REF!</v>
      </c>
      <c r="E30" s="29" t="e">
        <f>CONCATENATE(TEXT(Общая!#REF!,"ДД.ММ.ГГГГ"),",
 ",Общая!#REF!)</f>
        <v>#REF!</v>
      </c>
      <c r="F30" s="30" t="e">
        <f>CONCATENATE(Общая!#REF!, "
 ",Общая!#REF!)</f>
        <v>#REF!</v>
      </c>
      <c r="G30" s="26"/>
      <c r="H30" s="26"/>
    </row>
    <row r="31" spans="2:8" s="31" customFormat="1" x14ac:dyDescent="0.55000000000000004">
      <c r="B31" s="26" t="e">
        <f>CONCATENATE(Общая!#REF!)</f>
        <v>#REF!</v>
      </c>
      <c r="C31" s="28" t="e">
        <f>CONCATENATE(Общая!#REF!," ",Общая!#REF!," ",Общая!#REF!,"
",Общая!#REF!,", ",Общая!#REF!,", ",Общая!#REF!)</f>
        <v>#REF!</v>
      </c>
      <c r="D31" s="29" t="e">
        <f>CONCATENATE(Общая!#REF!)</f>
        <v>#REF!</v>
      </c>
      <c r="E31" s="29" t="e">
        <f>CONCATENATE(TEXT(Общая!#REF!,"ДД.ММ.ГГГГ"),",
 ",Общая!#REF!)</f>
        <v>#REF!</v>
      </c>
      <c r="F31" s="30" t="e">
        <f>CONCATENATE(Общая!#REF!, "
 ",Общая!#REF!)</f>
        <v>#REF!</v>
      </c>
      <c r="G31" s="26"/>
      <c r="H31" s="26"/>
    </row>
    <row r="32" spans="2:8" s="31" customFormat="1" x14ac:dyDescent="0.55000000000000004">
      <c r="B32" s="26" t="e">
        <f>CONCATENATE(Общая!#REF!)</f>
        <v>#REF!</v>
      </c>
      <c r="C32" s="28" t="e">
        <f>CONCATENATE(Общая!#REF!," ",Общая!#REF!," ",Общая!#REF!,"
",Общая!#REF!,", ",Общая!#REF!,", ",Общая!#REF!)</f>
        <v>#REF!</v>
      </c>
      <c r="D32" s="29" t="e">
        <f>CONCATENATE(Общая!#REF!)</f>
        <v>#REF!</v>
      </c>
      <c r="E32" s="29" t="e">
        <f>CONCATENATE(TEXT(Общая!#REF!,"ДД.ММ.ГГГГ"),",
 ",Общая!#REF!)</f>
        <v>#REF!</v>
      </c>
      <c r="F32" s="30" t="e">
        <f>CONCATENATE(Общая!#REF!, "
 ",Общая!#REF!)</f>
        <v>#REF!</v>
      </c>
      <c r="G32" s="26"/>
      <c r="H32" s="26"/>
    </row>
    <row r="33" spans="2:8" s="31" customFormat="1" x14ac:dyDescent="0.55000000000000004">
      <c r="B33" s="26" t="e">
        <f>CONCATENATE(Общая!#REF!)</f>
        <v>#REF!</v>
      </c>
      <c r="C33" s="28" t="e">
        <f>CONCATENATE(Общая!#REF!," ",Общая!#REF!," ",Общая!#REF!,"
",Общая!#REF!,", ",Общая!#REF!,", ",Общая!#REF!)</f>
        <v>#REF!</v>
      </c>
      <c r="D33" s="29" t="e">
        <f>CONCATENATE(Общая!#REF!)</f>
        <v>#REF!</v>
      </c>
      <c r="E33" s="29" t="e">
        <f>CONCATENATE(TEXT(Общая!#REF!,"ДД.ММ.ГГГГ"),",
 ",Общая!#REF!)</f>
        <v>#REF!</v>
      </c>
      <c r="F33" s="30" t="e">
        <f>CONCATENATE(Общая!#REF!, "
 ",Общая!#REF!)</f>
        <v>#REF!</v>
      </c>
      <c r="G33" s="26"/>
      <c r="H33" s="26"/>
    </row>
    <row r="34" spans="2:8" s="31" customFormat="1" x14ac:dyDescent="0.55000000000000004">
      <c r="B34" s="26" t="e">
        <f>CONCATENATE(Общая!#REF!)</f>
        <v>#REF!</v>
      </c>
      <c r="C34" s="28" t="e">
        <f>CONCATENATE(Общая!#REF!," ",Общая!#REF!," ",Общая!#REF!,"
",Общая!#REF!,", ",Общая!#REF!,", ",Общая!#REF!)</f>
        <v>#REF!</v>
      </c>
      <c r="D34" s="29" t="e">
        <f>CONCATENATE(Общая!#REF!)</f>
        <v>#REF!</v>
      </c>
      <c r="E34" s="29" t="e">
        <f>CONCATENATE(TEXT(Общая!#REF!,"ДД.ММ.ГГГГ"),",
 ",Общая!#REF!)</f>
        <v>#REF!</v>
      </c>
      <c r="F34" s="30" t="e">
        <f>CONCATENATE(Общая!#REF!, "
 ",Общая!#REF!)</f>
        <v>#REF!</v>
      </c>
      <c r="G34" s="26"/>
      <c r="H34" s="26"/>
    </row>
    <row r="35" spans="2:8" s="31" customFormat="1" x14ac:dyDescent="0.55000000000000004">
      <c r="B35" s="26" t="e">
        <f>CONCATENATE(Общая!#REF!)</f>
        <v>#REF!</v>
      </c>
      <c r="C35" s="28" t="e">
        <f>CONCATENATE(Общая!#REF!," ",Общая!#REF!," ",Общая!#REF!,"
",Общая!#REF!,", ",Общая!#REF!,", ",Общая!#REF!)</f>
        <v>#REF!</v>
      </c>
      <c r="D35" s="29" t="e">
        <f>CONCATENATE(Общая!#REF!)</f>
        <v>#REF!</v>
      </c>
      <c r="E35" s="29" t="e">
        <f>CONCATENATE(TEXT(Общая!#REF!,"ДД.ММ.ГГГГ"),",
 ",Общая!#REF!)</f>
        <v>#REF!</v>
      </c>
      <c r="F35" s="30" t="e">
        <f>CONCATENATE(Общая!#REF!, "
 ",Общая!#REF!)</f>
        <v>#REF!</v>
      </c>
      <c r="G35" s="26"/>
      <c r="H35" s="26"/>
    </row>
    <row r="36" spans="2:8" s="31" customFormat="1" x14ac:dyDescent="0.55000000000000004">
      <c r="B36" s="26" t="e">
        <f>CONCATENATE(Общая!#REF!)</f>
        <v>#REF!</v>
      </c>
      <c r="C36" s="28" t="e">
        <f>CONCATENATE(Общая!#REF!," ",Общая!#REF!," ",Общая!#REF!,"
",Общая!#REF!,", ",Общая!#REF!,", ",Общая!#REF!)</f>
        <v>#REF!</v>
      </c>
      <c r="D36" s="29" t="e">
        <f>CONCATENATE(Общая!#REF!)</f>
        <v>#REF!</v>
      </c>
      <c r="E36" s="29" t="e">
        <f>CONCATENATE(TEXT(Общая!#REF!,"ДД.ММ.ГГГГ"),",
 ",Общая!#REF!)</f>
        <v>#REF!</v>
      </c>
      <c r="F36" s="30" t="e">
        <f>CONCATENATE(Общая!#REF!, "
 ",Общая!#REF!)</f>
        <v>#REF!</v>
      </c>
      <c r="G36" s="26"/>
      <c r="H36" s="26"/>
    </row>
    <row r="37" spans="2:8" s="31" customFormat="1" x14ac:dyDescent="0.55000000000000004">
      <c r="B37" s="26" t="e">
        <f>CONCATENATE(Общая!#REF!)</f>
        <v>#REF!</v>
      </c>
      <c r="C37" s="28" t="e">
        <f>CONCATENATE(Общая!#REF!," ",Общая!#REF!," ",Общая!#REF!,"
",Общая!#REF!,", ",Общая!#REF!,", ",Общая!#REF!)</f>
        <v>#REF!</v>
      </c>
      <c r="D37" s="29" t="e">
        <f>CONCATENATE(Общая!#REF!)</f>
        <v>#REF!</v>
      </c>
      <c r="E37" s="29" t="e">
        <f>CONCATENATE(TEXT(Общая!#REF!,"ДД.ММ.ГГГГ"),",
 ",Общая!#REF!)</f>
        <v>#REF!</v>
      </c>
      <c r="F37" s="30" t="e">
        <f>CONCATENATE(Общая!#REF!, "
 ",Общая!#REF!)</f>
        <v>#REF!</v>
      </c>
      <c r="G37" s="26"/>
      <c r="H37" s="26"/>
    </row>
    <row r="38" spans="2:8" s="31" customFormat="1" x14ac:dyDescent="0.55000000000000004">
      <c r="B38" s="26" t="e">
        <f>CONCATENATE(Общая!#REF!)</f>
        <v>#REF!</v>
      </c>
      <c r="C38" s="28" t="e">
        <f>CONCATENATE(Общая!#REF!," ",Общая!#REF!," ",Общая!#REF!,"
",Общая!#REF!,", ",Общая!#REF!,", ",Общая!#REF!)</f>
        <v>#REF!</v>
      </c>
      <c r="D38" s="29" t="e">
        <f>CONCATENATE(Общая!#REF!)</f>
        <v>#REF!</v>
      </c>
      <c r="E38" s="29" t="e">
        <f>CONCATENATE(TEXT(Общая!#REF!,"ДД.ММ.ГГГГ"),",
 ",Общая!#REF!)</f>
        <v>#REF!</v>
      </c>
      <c r="F38" s="30" t="e">
        <f>CONCATENATE(Общая!#REF!, "
 ",Общая!#REF!)</f>
        <v>#REF!</v>
      </c>
      <c r="G38" s="26"/>
      <c r="H38" s="26"/>
    </row>
    <row r="39" spans="2:8" s="31" customFormat="1" x14ac:dyDescent="0.55000000000000004">
      <c r="B39" s="26" t="e">
        <f>CONCATENATE(Общая!#REF!)</f>
        <v>#REF!</v>
      </c>
      <c r="C39" s="28" t="e">
        <f>CONCATENATE(Общая!#REF!," ",Общая!#REF!," ",Общая!#REF!,"
",Общая!#REF!,", ",Общая!#REF!,", ",Общая!#REF!)</f>
        <v>#REF!</v>
      </c>
      <c r="D39" s="29" t="e">
        <f>CONCATENATE(Общая!#REF!)</f>
        <v>#REF!</v>
      </c>
      <c r="E39" s="29" t="e">
        <f>CONCATENATE(TEXT(Общая!#REF!,"ДД.ММ.ГГГГ"),",
 ",Общая!#REF!)</f>
        <v>#REF!</v>
      </c>
      <c r="F39" s="30" t="e">
        <f>CONCATENATE(Общая!#REF!, "
 ",Общая!#REF!)</f>
        <v>#REF!</v>
      </c>
      <c r="G39" s="26"/>
      <c r="H39" s="26"/>
    </row>
    <row r="40" spans="2:8" s="31" customFormat="1" x14ac:dyDescent="0.55000000000000004">
      <c r="B40" s="26" t="e">
        <f>CONCATENATE(Общая!#REF!)</f>
        <v>#REF!</v>
      </c>
      <c r="C40" s="28" t="e">
        <f>CONCATENATE(Общая!#REF!," ",Общая!#REF!," ",Общая!#REF!,"
",Общая!#REF!,", ",Общая!#REF!,", ",Общая!#REF!)</f>
        <v>#REF!</v>
      </c>
      <c r="D40" s="29" t="e">
        <f>CONCATENATE(Общая!#REF!)</f>
        <v>#REF!</v>
      </c>
      <c r="E40" s="29" t="e">
        <f>CONCATENATE(TEXT(Общая!#REF!,"ДД.ММ.ГГГГ"),",
 ",Общая!#REF!)</f>
        <v>#REF!</v>
      </c>
      <c r="F40" s="30" t="e">
        <f>CONCATENATE(Общая!#REF!, "
 ",Общая!#REF!)</f>
        <v>#REF!</v>
      </c>
      <c r="G40" s="26"/>
      <c r="H40" s="26"/>
    </row>
    <row r="41" spans="2:8" s="31" customFormat="1" x14ac:dyDescent="0.55000000000000004">
      <c r="B41" s="26" t="e">
        <f>CONCATENATE(Общая!#REF!)</f>
        <v>#REF!</v>
      </c>
      <c r="C41" s="28" t="e">
        <f>CONCATENATE(Общая!#REF!," ",Общая!#REF!," ",Общая!#REF!,"
",Общая!#REF!,", ",Общая!#REF!,", ",Общая!#REF!)</f>
        <v>#REF!</v>
      </c>
      <c r="D41" s="29" t="e">
        <f>CONCATENATE(Общая!#REF!)</f>
        <v>#REF!</v>
      </c>
      <c r="E41" s="29" t="e">
        <f>CONCATENATE(TEXT(Общая!#REF!,"ДД.ММ.ГГГГ"),",
 ",Общая!#REF!)</f>
        <v>#REF!</v>
      </c>
      <c r="F41" s="30" t="e">
        <f>CONCATENATE(Общая!#REF!, "
 ",Общая!#REF!)</f>
        <v>#REF!</v>
      </c>
      <c r="G41" s="26"/>
      <c r="H41" s="26"/>
    </row>
    <row r="42" spans="2:8" s="31" customFormat="1" x14ac:dyDescent="0.55000000000000004">
      <c r="B42" s="26" t="e">
        <f>CONCATENATE(Общая!#REF!)</f>
        <v>#REF!</v>
      </c>
      <c r="C42" s="28" t="e">
        <f>CONCATENATE(Общая!#REF!," ",Общая!#REF!," ",Общая!#REF!,"
",Общая!#REF!,", ",Общая!#REF!,", ",Общая!#REF!)</f>
        <v>#REF!</v>
      </c>
      <c r="D42" s="29" t="e">
        <f>CONCATENATE(Общая!#REF!)</f>
        <v>#REF!</v>
      </c>
      <c r="E42" s="29" t="e">
        <f>CONCATENATE(TEXT(Общая!#REF!,"ДД.ММ.ГГГГ"),",
 ",Общая!#REF!)</f>
        <v>#REF!</v>
      </c>
      <c r="F42" s="30" t="e">
        <f>CONCATENATE(Общая!#REF!, "
 ",Общая!#REF!)</f>
        <v>#REF!</v>
      </c>
      <c r="G42" s="26"/>
      <c r="H42" s="26"/>
    </row>
    <row r="43" spans="2:8" s="31" customFormat="1" x14ac:dyDescent="0.55000000000000004">
      <c r="B43" s="26" t="e">
        <f>CONCATENATE(Общая!#REF!)</f>
        <v>#REF!</v>
      </c>
      <c r="C43" s="28" t="e">
        <f>CONCATENATE(Общая!#REF!," ",Общая!#REF!," ",Общая!#REF!,"
",Общая!#REF!,", ",Общая!#REF!,", ",Общая!#REF!)</f>
        <v>#REF!</v>
      </c>
      <c r="D43" s="29" t="e">
        <f>CONCATENATE(Общая!#REF!)</f>
        <v>#REF!</v>
      </c>
      <c r="E43" s="29" t="e">
        <f>CONCATENATE(TEXT(Общая!#REF!,"ДД.ММ.ГГГГ"),",
 ",Общая!#REF!)</f>
        <v>#REF!</v>
      </c>
      <c r="F43" s="30" t="e">
        <f>CONCATENATE(Общая!#REF!, "
 ",Общая!#REF!)</f>
        <v>#REF!</v>
      </c>
      <c r="G43" s="26"/>
      <c r="H43" s="26"/>
    </row>
    <row r="44" spans="2:8" s="31" customFormat="1" x14ac:dyDescent="0.55000000000000004">
      <c r="B44" s="26" t="e">
        <f>CONCATENATE(Общая!#REF!)</f>
        <v>#REF!</v>
      </c>
      <c r="C44" s="28" t="e">
        <f>CONCATENATE(Общая!#REF!," ",Общая!#REF!," ",Общая!#REF!,"
",Общая!#REF!,", ",Общая!#REF!,", ",Общая!#REF!)</f>
        <v>#REF!</v>
      </c>
      <c r="D44" s="29" t="e">
        <f>CONCATENATE(Общая!#REF!)</f>
        <v>#REF!</v>
      </c>
      <c r="E44" s="29" t="e">
        <f>CONCATENATE(TEXT(Общая!#REF!,"ДД.ММ.ГГГГ"),",
 ",Общая!#REF!)</f>
        <v>#REF!</v>
      </c>
      <c r="F44" s="30" t="e">
        <f>CONCATENATE(Общая!#REF!, "
 ",Общая!#REF!)</f>
        <v>#REF!</v>
      </c>
      <c r="G44" s="26"/>
      <c r="H44" s="26"/>
    </row>
    <row r="45" spans="2:8" s="31" customFormat="1" x14ac:dyDescent="0.55000000000000004">
      <c r="B45" s="26" t="e">
        <f>CONCATENATE(Общая!#REF!)</f>
        <v>#REF!</v>
      </c>
      <c r="C45" s="28" t="e">
        <f>CONCATENATE(Общая!#REF!," ",Общая!#REF!," ",Общая!#REF!,"
",Общая!#REF!,", ",Общая!#REF!,", ",Общая!#REF!)</f>
        <v>#REF!</v>
      </c>
      <c r="D45" s="29" t="e">
        <f>CONCATENATE(Общая!#REF!)</f>
        <v>#REF!</v>
      </c>
      <c r="E45" s="29" t="e">
        <f>CONCATENATE(TEXT(Общая!#REF!,"ДД.ММ.ГГГГ"),",
 ",Общая!#REF!)</f>
        <v>#REF!</v>
      </c>
      <c r="F45" s="30" t="e">
        <f>CONCATENATE(Общая!#REF!, "
 ",Общая!#REF!)</f>
        <v>#REF!</v>
      </c>
      <c r="G45" s="26"/>
      <c r="H45" s="26"/>
    </row>
    <row r="46" spans="2:8" s="31" customFormat="1" x14ac:dyDescent="0.55000000000000004">
      <c r="B46" s="26" t="e">
        <f>CONCATENATE(Общая!#REF!)</f>
        <v>#REF!</v>
      </c>
      <c r="C46" s="28" t="e">
        <f>CONCATENATE(Общая!#REF!," ",Общая!#REF!," ",Общая!#REF!,"
",Общая!#REF!,", ",Общая!#REF!,", ",Общая!#REF!)</f>
        <v>#REF!</v>
      </c>
      <c r="D46" s="29" t="e">
        <f>CONCATENATE(Общая!#REF!)</f>
        <v>#REF!</v>
      </c>
      <c r="E46" s="29" t="e">
        <f>CONCATENATE(TEXT(Общая!#REF!,"ДД.ММ.ГГГГ"),",
 ",Общая!#REF!)</f>
        <v>#REF!</v>
      </c>
      <c r="F46" s="30" t="e">
        <f>CONCATENATE(Общая!#REF!, "
 ",Общая!#REF!)</f>
        <v>#REF!</v>
      </c>
      <c r="G46" s="26"/>
      <c r="H46" s="26"/>
    </row>
    <row r="47" spans="2:8" s="31" customFormat="1" x14ac:dyDescent="0.55000000000000004">
      <c r="B47" s="26" t="e">
        <f>CONCATENATE(Общая!#REF!)</f>
        <v>#REF!</v>
      </c>
      <c r="C47" s="28" t="e">
        <f>CONCATENATE(Общая!#REF!," ",Общая!#REF!," ",Общая!#REF!,"
",Общая!#REF!,", ",Общая!#REF!,", ",Общая!#REF!)</f>
        <v>#REF!</v>
      </c>
      <c r="D47" s="29" t="e">
        <f>CONCATENATE(Общая!#REF!)</f>
        <v>#REF!</v>
      </c>
      <c r="E47" s="29" t="e">
        <f>CONCATENATE(TEXT(Общая!#REF!,"ДД.ММ.ГГГГ"),",
 ",Общая!#REF!)</f>
        <v>#REF!</v>
      </c>
      <c r="F47" s="30" t="e">
        <f>CONCATENATE(Общая!#REF!, "
 ",Общая!#REF!)</f>
        <v>#REF!</v>
      </c>
      <c r="G47" s="26"/>
      <c r="H47" s="26"/>
    </row>
    <row r="48" spans="2:8" s="31" customFormat="1" x14ac:dyDescent="0.55000000000000004">
      <c r="B48" s="26" t="e">
        <f>CONCATENATE(Общая!#REF!)</f>
        <v>#REF!</v>
      </c>
      <c r="C48" s="28" t="e">
        <f>CONCATENATE(Общая!#REF!," ",Общая!#REF!," ",Общая!#REF!,"
",Общая!#REF!,", ",Общая!#REF!,", ",Общая!#REF!)</f>
        <v>#REF!</v>
      </c>
      <c r="D48" s="29" t="e">
        <f>CONCATENATE(Общая!#REF!)</f>
        <v>#REF!</v>
      </c>
      <c r="E48" s="29" t="e">
        <f>CONCATENATE(TEXT(Общая!#REF!,"ДД.ММ.ГГГГ"),",
 ",Общая!#REF!)</f>
        <v>#REF!</v>
      </c>
      <c r="F48" s="30" t="e">
        <f>CONCATENATE(Общая!#REF!, "
 ",Общая!#REF!)</f>
        <v>#REF!</v>
      </c>
      <c r="G48" s="26"/>
      <c r="H48" s="26"/>
    </row>
    <row r="49" spans="2:8" s="31" customFormat="1" x14ac:dyDescent="0.55000000000000004">
      <c r="B49" s="26" t="e">
        <f>CONCATENATE(Общая!#REF!)</f>
        <v>#REF!</v>
      </c>
      <c r="C49" s="28" t="e">
        <f>CONCATENATE(Общая!#REF!," ",Общая!#REF!," ",Общая!#REF!,"
",Общая!#REF!,", ",Общая!#REF!,", ",Общая!#REF!)</f>
        <v>#REF!</v>
      </c>
      <c r="D49" s="29" t="e">
        <f>CONCATENATE(Общая!#REF!)</f>
        <v>#REF!</v>
      </c>
      <c r="E49" s="29" t="e">
        <f>CONCATENATE(TEXT(Общая!#REF!,"ДД.ММ.ГГГГ"),",
 ",Общая!#REF!)</f>
        <v>#REF!</v>
      </c>
      <c r="F49" s="30" t="e">
        <f>CONCATENATE(Общая!#REF!, "
 ",Общая!#REF!)</f>
        <v>#REF!</v>
      </c>
      <c r="G49" s="26"/>
      <c r="H49" s="26"/>
    </row>
    <row r="50" spans="2:8" s="31" customFormat="1" x14ac:dyDescent="0.55000000000000004">
      <c r="B50" s="26" t="e">
        <f>CONCATENATE(Общая!#REF!)</f>
        <v>#REF!</v>
      </c>
      <c r="C50" s="28" t="e">
        <f>CONCATENATE(Общая!#REF!," ",Общая!#REF!," ",Общая!#REF!,"
",Общая!#REF!,", ",Общая!#REF!,", ",Общая!#REF!)</f>
        <v>#REF!</v>
      </c>
      <c r="D50" s="29" t="e">
        <f>CONCATENATE(Общая!#REF!)</f>
        <v>#REF!</v>
      </c>
      <c r="E50" s="29" t="e">
        <f>CONCATENATE(TEXT(Общая!#REF!,"ДД.ММ.ГГГГ"),",
 ",Общая!#REF!)</f>
        <v>#REF!</v>
      </c>
      <c r="F50" s="30" t="e">
        <f>CONCATENATE(Общая!#REF!, "
 ",Общая!#REF!)</f>
        <v>#REF!</v>
      </c>
      <c r="G50" s="26"/>
      <c r="H50" s="26"/>
    </row>
    <row r="51" spans="2:8" s="31" customFormat="1" x14ac:dyDescent="0.55000000000000004">
      <c r="B51" s="26" t="e">
        <f>CONCATENATE(Общая!#REF!)</f>
        <v>#REF!</v>
      </c>
      <c r="C51" s="28" t="e">
        <f>CONCATENATE(Общая!#REF!," ",Общая!#REF!," ",Общая!#REF!,"
",Общая!#REF!,", ",Общая!#REF!,", ",Общая!#REF!)</f>
        <v>#REF!</v>
      </c>
      <c r="D51" s="29" t="e">
        <f>CONCATENATE(Общая!#REF!)</f>
        <v>#REF!</v>
      </c>
      <c r="E51" s="29" t="e">
        <f>CONCATENATE(TEXT(Общая!#REF!,"ДД.ММ.ГГГГ"),",
 ",Общая!#REF!)</f>
        <v>#REF!</v>
      </c>
      <c r="F51" s="30" t="e">
        <f>CONCATENATE(Общая!#REF!, "
 ",Общая!#REF!)</f>
        <v>#REF!</v>
      </c>
      <c r="G51" s="26"/>
      <c r="H51" s="26"/>
    </row>
    <row r="52" spans="2:8" s="31" customFormat="1" x14ac:dyDescent="0.55000000000000004">
      <c r="B52" s="26" t="e">
        <f>CONCATENATE(Общая!#REF!)</f>
        <v>#REF!</v>
      </c>
      <c r="C52" s="28" t="e">
        <f>CONCATENATE(Общая!#REF!," ",Общая!#REF!," ",Общая!#REF!,"
",Общая!#REF!,", ",Общая!#REF!,", ",Общая!#REF!)</f>
        <v>#REF!</v>
      </c>
      <c r="D52" s="29" t="e">
        <f>CONCATENATE(Общая!#REF!)</f>
        <v>#REF!</v>
      </c>
      <c r="E52" s="29" t="e">
        <f>CONCATENATE(TEXT(Общая!#REF!,"ДД.ММ.ГГГГ"),",
 ",Общая!#REF!)</f>
        <v>#REF!</v>
      </c>
      <c r="F52" s="30" t="e">
        <f>CONCATENATE(Общая!#REF!, "
 ",Общая!#REF!)</f>
        <v>#REF!</v>
      </c>
      <c r="G52" s="26"/>
      <c r="H52" s="26"/>
    </row>
    <row r="53" spans="2:8" s="31" customFormat="1" x14ac:dyDescent="0.55000000000000004">
      <c r="B53" s="26" t="e">
        <f>CONCATENATE(Общая!#REF!)</f>
        <v>#REF!</v>
      </c>
      <c r="C53" s="28" t="e">
        <f>CONCATENATE(Общая!#REF!," ",Общая!#REF!," ",Общая!#REF!,"
",Общая!#REF!,", ",Общая!#REF!,", ",Общая!#REF!)</f>
        <v>#REF!</v>
      </c>
      <c r="D53" s="29" t="e">
        <f>CONCATENATE(Общая!#REF!)</f>
        <v>#REF!</v>
      </c>
      <c r="E53" s="29" t="e">
        <f>CONCATENATE(TEXT(Общая!#REF!,"ДД.ММ.ГГГГ"),",
 ",Общая!#REF!)</f>
        <v>#REF!</v>
      </c>
      <c r="F53" s="30" t="e">
        <f>CONCATENATE(Общая!#REF!, "
 ",Общая!#REF!)</f>
        <v>#REF!</v>
      </c>
      <c r="G53" s="26"/>
      <c r="H53" s="26"/>
    </row>
    <row r="54" spans="2:8" s="31" customFormat="1" x14ac:dyDescent="0.55000000000000004">
      <c r="B54" s="26" t="e">
        <f>CONCATENATE(Общая!#REF!)</f>
        <v>#REF!</v>
      </c>
      <c r="C54" s="28" t="e">
        <f>CONCATENATE(Общая!#REF!," ",Общая!#REF!," ",Общая!#REF!,"
",Общая!#REF!,", ",Общая!#REF!,", ",Общая!#REF!)</f>
        <v>#REF!</v>
      </c>
      <c r="D54" s="29" t="e">
        <f>CONCATENATE(Общая!#REF!)</f>
        <v>#REF!</v>
      </c>
      <c r="E54" s="29" t="e">
        <f>CONCATENATE(TEXT(Общая!#REF!,"ДД.ММ.ГГГГ"),",
 ",Общая!#REF!)</f>
        <v>#REF!</v>
      </c>
      <c r="F54" s="30" t="e">
        <f>CONCATENATE(Общая!#REF!, "
 ",Общая!#REF!)</f>
        <v>#REF!</v>
      </c>
      <c r="G54" s="26"/>
      <c r="H54" s="26"/>
    </row>
    <row r="55" spans="2:8" s="31" customFormat="1" x14ac:dyDescent="0.55000000000000004">
      <c r="B55" s="26" t="e">
        <f>CONCATENATE(Общая!#REF!)</f>
        <v>#REF!</v>
      </c>
      <c r="C55" s="28" t="e">
        <f>CONCATENATE(Общая!#REF!," ",Общая!#REF!," ",Общая!#REF!,"
",Общая!#REF!,", ",Общая!#REF!,", ",Общая!#REF!)</f>
        <v>#REF!</v>
      </c>
      <c r="D55" s="29" t="e">
        <f>CONCATENATE(Общая!#REF!)</f>
        <v>#REF!</v>
      </c>
      <c r="E55" s="29" t="e">
        <f>CONCATENATE(TEXT(Общая!#REF!,"ДД.ММ.ГГГГ"),",
 ",Общая!#REF!)</f>
        <v>#REF!</v>
      </c>
      <c r="F55" s="30" t="e">
        <f>CONCATENATE(Общая!#REF!, "
 ",Общая!#REF!)</f>
        <v>#REF!</v>
      </c>
      <c r="G55" s="26"/>
      <c r="H55" s="26"/>
    </row>
    <row r="56" spans="2:8" s="31" customFormat="1" x14ac:dyDescent="0.55000000000000004">
      <c r="B56" s="26" t="e">
        <f>CONCATENATE(Общая!#REF!)</f>
        <v>#REF!</v>
      </c>
      <c r="C56" s="28" t="e">
        <f>CONCATENATE(Общая!#REF!," ",Общая!#REF!," ",Общая!#REF!,"
",Общая!#REF!,", ",Общая!#REF!,", ",Общая!#REF!)</f>
        <v>#REF!</v>
      </c>
      <c r="D56" s="29" t="e">
        <f>CONCATENATE(Общая!#REF!)</f>
        <v>#REF!</v>
      </c>
      <c r="E56" s="29" t="e">
        <f>CONCATENATE(TEXT(Общая!#REF!,"ДД.ММ.ГГГГ"),",
 ",Общая!#REF!)</f>
        <v>#REF!</v>
      </c>
      <c r="F56" s="30" t="e">
        <f>CONCATENATE(Общая!#REF!, "
 ",Общая!#REF!)</f>
        <v>#REF!</v>
      </c>
      <c r="G56" s="26"/>
      <c r="H56" s="26"/>
    </row>
    <row r="57" spans="2:8" s="31" customFormat="1" x14ac:dyDescent="0.55000000000000004">
      <c r="B57" s="26" t="e">
        <f>CONCATENATE(Общая!#REF!)</f>
        <v>#REF!</v>
      </c>
      <c r="C57" s="28" t="e">
        <f>CONCATENATE(Общая!#REF!," ",Общая!#REF!," ",Общая!#REF!,"
",Общая!#REF!,", ",Общая!#REF!,", ",Общая!#REF!)</f>
        <v>#REF!</v>
      </c>
      <c r="D57" s="29" t="e">
        <f>CONCATENATE(Общая!#REF!)</f>
        <v>#REF!</v>
      </c>
      <c r="E57" s="29" t="e">
        <f>CONCATENATE(TEXT(Общая!#REF!,"ДД.ММ.ГГГГ"),",
 ",Общая!#REF!)</f>
        <v>#REF!</v>
      </c>
      <c r="F57" s="30" t="e">
        <f>CONCATENATE(Общая!#REF!, "
 ",Общая!#REF!)</f>
        <v>#REF!</v>
      </c>
      <c r="G57" s="26"/>
      <c r="H57" s="26"/>
    </row>
    <row r="58" spans="2:8" s="31" customFormat="1" x14ac:dyDescent="0.55000000000000004">
      <c r="B58" s="26" t="e">
        <f>CONCATENATE(Общая!#REF!)</f>
        <v>#REF!</v>
      </c>
      <c r="C58" s="28" t="e">
        <f>CONCATENATE(Общая!#REF!," ",Общая!#REF!," ",Общая!#REF!,"
",Общая!#REF!,", ",Общая!#REF!,", ",Общая!#REF!)</f>
        <v>#REF!</v>
      </c>
      <c r="D58" s="29" t="e">
        <f>CONCATENATE(Общая!#REF!)</f>
        <v>#REF!</v>
      </c>
      <c r="E58" s="29" t="e">
        <f>CONCATENATE(TEXT(Общая!#REF!,"ДД.ММ.ГГГГ"),",
 ",Общая!#REF!)</f>
        <v>#REF!</v>
      </c>
      <c r="F58" s="30" t="e">
        <f>CONCATENATE(Общая!#REF!, "
 ",Общая!#REF!)</f>
        <v>#REF!</v>
      </c>
      <c r="G58" s="26"/>
      <c r="H58" s="26"/>
    </row>
    <row r="59" spans="2:8" s="31" customFormat="1" x14ac:dyDescent="0.55000000000000004">
      <c r="B59" s="26" t="e">
        <f>CONCATENATE(Общая!#REF!)</f>
        <v>#REF!</v>
      </c>
      <c r="C59" s="28" t="e">
        <f>CONCATENATE(Общая!#REF!," ",Общая!#REF!," ",Общая!#REF!,"
",Общая!#REF!,", ",Общая!#REF!,", ",Общая!#REF!)</f>
        <v>#REF!</v>
      </c>
      <c r="D59" s="29" t="e">
        <f>CONCATENATE(Общая!#REF!)</f>
        <v>#REF!</v>
      </c>
      <c r="E59" s="29" t="e">
        <f>CONCATENATE(TEXT(Общая!#REF!,"ДД.ММ.ГГГГ"),",
 ",Общая!#REF!)</f>
        <v>#REF!</v>
      </c>
      <c r="F59" s="30" t="e">
        <f>CONCATENATE(Общая!#REF!, "
 ",Общая!#REF!)</f>
        <v>#REF!</v>
      </c>
      <c r="G59" s="26"/>
      <c r="H59" s="26"/>
    </row>
    <row r="60" spans="2:8" s="31" customFormat="1" x14ac:dyDescent="0.55000000000000004">
      <c r="B60" s="26" t="e">
        <f>CONCATENATE(Общая!#REF!)</f>
        <v>#REF!</v>
      </c>
      <c r="C60" s="28" t="e">
        <f>CONCATENATE(Общая!#REF!," ",Общая!#REF!," ",Общая!#REF!,"
",Общая!#REF!,", ",Общая!#REF!,", ",Общая!#REF!)</f>
        <v>#REF!</v>
      </c>
      <c r="D60" s="29" t="e">
        <f>CONCATENATE(Общая!#REF!)</f>
        <v>#REF!</v>
      </c>
      <c r="E60" s="29" t="e">
        <f>CONCATENATE(TEXT(Общая!#REF!,"ДД.ММ.ГГГГ"),",
 ",Общая!#REF!)</f>
        <v>#REF!</v>
      </c>
      <c r="F60" s="30" t="e">
        <f>CONCATENATE(Общая!#REF!, "
 ",Общая!#REF!)</f>
        <v>#REF!</v>
      </c>
      <c r="G60" s="26"/>
      <c r="H60" s="26"/>
    </row>
    <row r="61" spans="2:8" s="31" customFormat="1" x14ac:dyDescent="0.55000000000000004">
      <c r="B61" s="26" t="e">
        <f>CONCATENATE(Общая!#REF!)</f>
        <v>#REF!</v>
      </c>
      <c r="C61" s="28" t="e">
        <f>CONCATENATE(Общая!#REF!," ",Общая!#REF!," ",Общая!#REF!,"
",Общая!#REF!,", ",Общая!#REF!,", ",Общая!#REF!)</f>
        <v>#REF!</v>
      </c>
      <c r="D61" s="29" t="e">
        <f>CONCATENATE(Общая!#REF!)</f>
        <v>#REF!</v>
      </c>
      <c r="E61" s="29" t="e">
        <f>CONCATENATE(TEXT(Общая!#REF!,"ДД.ММ.ГГГГ"),",
 ",Общая!#REF!)</f>
        <v>#REF!</v>
      </c>
      <c r="F61" s="30" t="e">
        <f>CONCATENATE(Общая!#REF!, "
 ",Общая!#REF!)</f>
        <v>#REF!</v>
      </c>
      <c r="G61" s="26"/>
      <c r="H61" s="26"/>
    </row>
    <row r="62" spans="2:8" s="31" customFormat="1" x14ac:dyDescent="0.55000000000000004">
      <c r="B62" s="26" t="e">
        <f>CONCATENATE(Общая!#REF!)</f>
        <v>#REF!</v>
      </c>
      <c r="C62" s="28" t="e">
        <f>CONCATENATE(Общая!#REF!," ",Общая!#REF!," ",Общая!#REF!,"
",Общая!#REF!,", ",Общая!#REF!,", ",Общая!#REF!)</f>
        <v>#REF!</v>
      </c>
      <c r="D62" s="29" t="e">
        <f>CONCATENATE(Общая!#REF!)</f>
        <v>#REF!</v>
      </c>
      <c r="E62" s="29" t="e">
        <f>CONCATENATE(TEXT(Общая!#REF!,"ДД.ММ.ГГГГ"),",
 ",Общая!#REF!)</f>
        <v>#REF!</v>
      </c>
      <c r="F62" s="30" t="e">
        <f>CONCATENATE(Общая!#REF!, "
 ",Общая!#REF!)</f>
        <v>#REF!</v>
      </c>
      <c r="G62" s="26"/>
      <c r="H62" s="26"/>
    </row>
    <row r="63" spans="2:8" s="31" customFormat="1" x14ac:dyDescent="0.55000000000000004">
      <c r="B63" s="26" t="e">
        <f>CONCATENATE(Общая!#REF!)</f>
        <v>#REF!</v>
      </c>
      <c r="C63" s="28" t="e">
        <f>CONCATENATE(Общая!#REF!," ",Общая!#REF!," ",Общая!#REF!,"
",Общая!#REF!,", ",Общая!#REF!,", ",Общая!#REF!)</f>
        <v>#REF!</v>
      </c>
      <c r="D63" s="29" t="e">
        <f>CONCATENATE(Общая!#REF!)</f>
        <v>#REF!</v>
      </c>
      <c r="E63" s="29" t="e">
        <f>CONCATENATE(TEXT(Общая!#REF!,"ДД.ММ.ГГГГ"),",
 ",Общая!#REF!)</f>
        <v>#REF!</v>
      </c>
      <c r="F63" s="30" t="e">
        <f>CONCATENATE(Общая!#REF!, "
 ",Общая!#REF!)</f>
        <v>#REF!</v>
      </c>
      <c r="G63" s="26"/>
      <c r="H63" s="26"/>
    </row>
    <row r="64" spans="2:8" s="31" customFormat="1" x14ac:dyDescent="0.55000000000000004">
      <c r="B64" s="26" t="e">
        <f>CONCATENATE(Общая!#REF!)</f>
        <v>#REF!</v>
      </c>
      <c r="C64" s="28" t="e">
        <f>CONCATENATE(Общая!#REF!," ",Общая!#REF!," ",Общая!#REF!,"
",Общая!#REF!,", ",Общая!#REF!,", ",Общая!#REF!)</f>
        <v>#REF!</v>
      </c>
      <c r="D64" s="29" t="e">
        <f>CONCATENATE(Общая!#REF!)</f>
        <v>#REF!</v>
      </c>
      <c r="E64" s="29" t="e">
        <f>CONCATENATE(TEXT(Общая!#REF!,"ДД.ММ.ГГГГ"),",
 ",Общая!#REF!)</f>
        <v>#REF!</v>
      </c>
      <c r="F64" s="30" t="e">
        <f>CONCATENATE(Общая!#REF!, "
 ",Общая!#REF!)</f>
        <v>#REF!</v>
      </c>
      <c r="G64" s="26"/>
      <c r="H64" s="26"/>
    </row>
    <row r="65" spans="2:8" s="31" customFormat="1" x14ac:dyDescent="0.55000000000000004">
      <c r="B65" s="26" t="e">
        <f>CONCATENATE(Общая!#REF!)</f>
        <v>#REF!</v>
      </c>
      <c r="C65" s="28" t="e">
        <f>CONCATENATE(Общая!#REF!," ",Общая!#REF!," ",Общая!#REF!,"
",Общая!#REF!,", ",Общая!#REF!,", ",Общая!#REF!)</f>
        <v>#REF!</v>
      </c>
      <c r="D65" s="29" t="e">
        <f>CONCATENATE(Общая!#REF!)</f>
        <v>#REF!</v>
      </c>
      <c r="E65" s="29" t="e">
        <f>CONCATENATE(TEXT(Общая!#REF!,"ДД.ММ.ГГГГ"),",
 ",Общая!#REF!)</f>
        <v>#REF!</v>
      </c>
      <c r="F65" s="30" t="e">
        <f>CONCATENATE(Общая!#REF!, "
 ",Общая!#REF!)</f>
        <v>#REF!</v>
      </c>
      <c r="G65" s="26"/>
      <c r="H65" s="26"/>
    </row>
    <row r="66" spans="2:8" s="31" customFormat="1" x14ac:dyDescent="0.55000000000000004">
      <c r="B66" s="26" t="e">
        <f>CONCATENATE(Общая!#REF!)</f>
        <v>#REF!</v>
      </c>
      <c r="C66" s="28" t="e">
        <f>CONCATENATE(Общая!#REF!," ",Общая!#REF!," ",Общая!#REF!,"
",Общая!#REF!,", ",Общая!#REF!,", ",Общая!#REF!)</f>
        <v>#REF!</v>
      </c>
      <c r="D66" s="29" t="e">
        <f>CONCATENATE(Общая!#REF!)</f>
        <v>#REF!</v>
      </c>
      <c r="E66" s="29" t="e">
        <f>CONCATENATE(TEXT(Общая!#REF!,"ДД.ММ.ГГГГ"),",
 ",Общая!#REF!)</f>
        <v>#REF!</v>
      </c>
      <c r="F66" s="30" t="e">
        <f>CONCATENATE(Общая!#REF!, "
 ",Общая!#REF!)</f>
        <v>#REF!</v>
      </c>
      <c r="G66" s="26"/>
      <c r="H66" s="26"/>
    </row>
    <row r="67" spans="2:8" s="31" customFormat="1" x14ac:dyDescent="0.55000000000000004">
      <c r="B67" s="26" t="e">
        <f>CONCATENATE(Общая!#REF!)</f>
        <v>#REF!</v>
      </c>
      <c r="C67" s="28" t="e">
        <f>CONCATENATE(Общая!#REF!," ",Общая!#REF!," ",Общая!#REF!,"
",Общая!#REF!,", ",Общая!#REF!,", ",Общая!#REF!)</f>
        <v>#REF!</v>
      </c>
      <c r="D67" s="29" t="e">
        <f>CONCATENATE(Общая!#REF!)</f>
        <v>#REF!</v>
      </c>
      <c r="E67" s="29" t="e">
        <f>CONCATENATE(TEXT(Общая!#REF!,"ДД.ММ.ГГГГ"),",
 ",Общая!#REF!)</f>
        <v>#REF!</v>
      </c>
      <c r="F67" s="30" t="e">
        <f>CONCATENATE(Общая!#REF!, "
 ",Общая!#REF!)</f>
        <v>#REF!</v>
      </c>
      <c r="G67" s="26"/>
      <c r="H67" s="26"/>
    </row>
    <row r="68" spans="2:8" s="31" customFormat="1" x14ac:dyDescent="0.55000000000000004">
      <c r="B68" s="26" t="e">
        <f>CONCATENATE(Общая!#REF!)</f>
        <v>#REF!</v>
      </c>
      <c r="C68" s="28" t="e">
        <f>CONCATENATE(Общая!#REF!," ",Общая!#REF!," ",Общая!#REF!,"
",Общая!#REF!,", ",Общая!#REF!,", ",Общая!#REF!)</f>
        <v>#REF!</v>
      </c>
      <c r="D68" s="29" t="e">
        <f>CONCATENATE(Общая!#REF!)</f>
        <v>#REF!</v>
      </c>
      <c r="E68" s="29" t="e">
        <f>CONCATENATE(TEXT(Общая!#REF!,"ДД.ММ.ГГГГ"),",
 ",Общая!#REF!)</f>
        <v>#REF!</v>
      </c>
      <c r="F68" s="30" t="e">
        <f>CONCATENATE(Общая!#REF!, "
 ",Общая!#REF!)</f>
        <v>#REF!</v>
      </c>
      <c r="G68" s="26"/>
      <c r="H68" s="26"/>
    </row>
    <row r="69" spans="2:8" s="31" customFormat="1" x14ac:dyDescent="0.55000000000000004">
      <c r="B69" s="26" t="e">
        <f>CONCATENATE(Общая!#REF!)</f>
        <v>#REF!</v>
      </c>
      <c r="C69" s="28" t="e">
        <f>CONCATENATE(Общая!#REF!," ",Общая!#REF!," ",Общая!#REF!,"
",Общая!#REF!,", ",Общая!#REF!,", ",Общая!#REF!)</f>
        <v>#REF!</v>
      </c>
      <c r="D69" s="29" t="e">
        <f>CONCATENATE(Общая!#REF!)</f>
        <v>#REF!</v>
      </c>
      <c r="E69" s="29" t="e">
        <f>CONCATENATE(TEXT(Общая!#REF!,"ДД.ММ.ГГГГ"),",
 ",Общая!#REF!)</f>
        <v>#REF!</v>
      </c>
      <c r="F69" s="30" t="e">
        <f>CONCATENATE(Общая!#REF!, "
 ",Общая!#REF!)</f>
        <v>#REF!</v>
      </c>
      <c r="G69" s="26"/>
      <c r="H69" s="26"/>
    </row>
    <row r="70" spans="2:8" s="31" customFormat="1" x14ac:dyDescent="0.55000000000000004">
      <c r="B70" s="26" t="e">
        <f>CONCATENATE(Общая!#REF!)</f>
        <v>#REF!</v>
      </c>
      <c r="C70" s="28" t="e">
        <f>CONCATENATE(Общая!#REF!," ",Общая!#REF!," ",Общая!#REF!,"
",Общая!#REF!,", ",Общая!#REF!,", ",Общая!#REF!)</f>
        <v>#REF!</v>
      </c>
      <c r="D70" s="29" t="e">
        <f>CONCATENATE(Общая!#REF!)</f>
        <v>#REF!</v>
      </c>
      <c r="E70" s="29" t="e">
        <f>CONCATENATE(TEXT(Общая!#REF!,"ДД.ММ.ГГГГ"),",
 ",Общая!#REF!)</f>
        <v>#REF!</v>
      </c>
      <c r="F70" s="30" t="e">
        <f>CONCATENATE(Общая!#REF!, "
 ",Общая!#REF!)</f>
        <v>#REF!</v>
      </c>
      <c r="G70" s="26"/>
      <c r="H70" s="26"/>
    </row>
    <row r="71" spans="2:8" s="31" customFormat="1" x14ac:dyDescent="0.55000000000000004">
      <c r="B71" s="26" t="e">
        <f>CONCATENATE(Общая!#REF!)</f>
        <v>#REF!</v>
      </c>
      <c r="C71" s="28" t="e">
        <f>CONCATENATE(Общая!#REF!," ",Общая!#REF!," ",Общая!#REF!,"
",Общая!#REF!,", ",Общая!#REF!,", ",Общая!#REF!)</f>
        <v>#REF!</v>
      </c>
      <c r="D71" s="29" t="e">
        <f>CONCATENATE(Общая!#REF!)</f>
        <v>#REF!</v>
      </c>
      <c r="E71" s="29" t="e">
        <f>CONCATENATE(TEXT(Общая!#REF!,"ДД.ММ.ГГГГ"),",
 ",Общая!#REF!)</f>
        <v>#REF!</v>
      </c>
      <c r="F71" s="30" t="e">
        <f>CONCATENATE(Общая!#REF!, "
 ",Общая!#REF!)</f>
        <v>#REF!</v>
      </c>
      <c r="G71" s="26"/>
      <c r="H71" s="26"/>
    </row>
    <row r="72" spans="2:8" s="31" customFormat="1" x14ac:dyDescent="0.55000000000000004">
      <c r="B72" s="26" t="e">
        <f>CONCATENATE(Общая!#REF!)</f>
        <v>#REF!</v>
      </c>
      <c r="C72" s="28" t="e">
        <f>CONCATENATE(Общая!#REF!," ",Общая!#REF!," ",Общая!#REF!,"
",Общая!#REF!,", ",Общая!#REF!,", ",Общая!#REF!)</f>
        <v>#REF!</v>
      </c>
      <c r="D72" s="29" t="e">
        <f>CONCATENATE(Общая!#REF!)</f>
        <v>#REF!</v>
      </c>
      <c r="E72" s="29" t="e">
        <f>CONCATENATE(TEXT(Общая!#REF!,"ДД.ММ.ГГГГ"),",
 ",Общая!#REF!)</f>
        <v>#REF!</v>
      </c>
      <c r="F72" s="30" t="e">
        <f>CONCATENATE(Общая!#REF!, "
 ",Общая!#REF!)</f>
        <v>#REF!</v>
      </c>
      <c r="G72" s="26"/>
      <c r="H72" s="26"/>
    </row>
    <row r="73" spans="2:8" s="31" customFormat="1" x14ac:dyDescent="0.55000000000000004">
      <c r="B73" s="26" t="e">
        <f>CONCATENATE(Общая!#REF!)</f>
        <v>#REF!</v>
      </c>
      <c r="C73" s="28" t="e">
        <f>CONCATENATE(Общая!#REF!," ",Общая!#REF!," ",Общая!#REF!,"
",Общая!#REF!,", ",Общая!#REF!,", ",Общая!#REF!)</f>
        <v>#REF!</v>
      </c>
      <c r="D73" s="29" t="e">
        <f>CONCATENATE(Общая!#REF!)</f>
        <v>#REF!</v>
      </c>
      <c r="E73" s="29" t="e">
        <f>CONCATENATE(TEXT(Общая!#REF!,"ДД.ММ.ГГГГ"),",
 ",Общая!#REF!)</f>
        <v>#REF!</v>
      </c>
      <c r="F73" s="30" t="e">
        <f>CONCATENATE(Общая!#REF!, "
 ",Общая!#REF!)</f>
        <v>#REF!</v>
      </c>
      <c r="G73" s="26"/>
      <c r="H73" s="26"/>
    </row>
    <row r="74" spans="2:8" s="31" customFormat="1" x14ac:dyDescent="0.55000000000000004">
      <c r="B74" s="26" t="e">
        <f>CONCATENATE(Общая!#REF!)</f>
        <v>#REF!</v>
      </c>
      <c r="C74" s="28" t="e">
        <f>CONCATENATE(Общая!#REF!," ",Общая!#REF!," ",Общая!#REF!,"
",Общая!#REF!,", ",Общая!#REF!,", ",Общая!#REF!)</f>
        <v>#REF!</v>
      </c>
      <c r="D74" s="29" t="e">
        <f>CONCATENATE(Общая!#REF!)</f>
        <v>#REF!</v>
      </c>
      <c r="E74" s="29" t="e">
        <f>CONCATENATE(TEXT(Общая!#REF!,"ДД.ММ.ГГГГ"),",
 ",Общая!#REF!)</f>
        <v>#REF!</v>
      </c>
      <c r="F74" s="30" t="e">
        <f>CONCATENATE(Общая!#REF!, "
 ",Общая!#REF!)</f>
        <v>#REF!</v>
      </c>
      <c r="G74" s="26"/>
      <c r="H74" s="26"/>
    </row>
    <row r="75" spans="2:8" s="31" customFormat="1" x14ac:dyDescent="0.55000000000000004">
      <c r="B75" s="26" t="e">
        <f>CONCATENATE(Общая!#REF!)</f>
        <v>#REF!</v>
      </c>
      <c r="C75" s="28" t="e">
        <f>CONCATENATE(Общая!#REF!," ",Общая!#REF!," ",Общая!#REF!,"
",Общая!#REF!,", ",Общая!#REF!,", ",Общая!#REF!)</f>
        <v>#REF!</v>
      </c>
      <c r="D75" s="29" t="e">
        <f>CONCATENATE(Общая!#REF!)</f>
        <v>#REF!</v>
      </c>
      <c r="E75" s="29" t="e">
        <f>CONCATENATE(TEXT(Общая!#REF!,"ДД.ММ.ГГГГ"),",
 ",Общая!#REF!)</f>
        <v>#REF!</v>
      </c>
      <c r="F75" s="30" t="e">
        <f>CONCATENATE(Общая!#REF!, "
 ",Общая!#REF!)</f>
        <v>#REF!</v>
      </c>
      <c r="G75" s="26"/>
      <c r="H75" s="26"/>
    </row>
    <row r="76" spans="2:8" s="31" customFormat="1" x14ac:dyDescent="0.55000000000000004">
      <c r="B76" s="26" t="e">
        <f>CONCATENATE(Общая!#REF!)</f>
        <v>#REF!</v>
      </c>
      <c r="C76" s="28" t="e">
        <f>CONCATENATE(Общая!#REF!," ",Общая!#REF!," ",Общая!#REF!,"
",Общая!#REF!,", ",Общая!#REF!,", ",Общая!#REF!)</f>
        <v>#REF!</v>
      </c>
      <c r="D76" s="29" t="e">
        <f>CONCATENATE(Общая!#REF!)</f>
        <v>#REF!</v>
      </c>
      <c r="E76" s="29" t="e">
        <f>CONCATENATE(TEXT(Общая!#REF!,"ДД.ММ.ГГГГ"),",
 ",Общая!#REF!)</f>
        <v>#REF!</v>
      </c>
      <c r="F76" s="30" t="e">
        <f>CONCATENATE(Общая!#REF!, "
 ",Общая!#REF!)</f>
        <v>#REF!</v>
      </c>
      <c r="G76" s="26"/>
      <c r="H76" s="26"/>
    </row>
    <row r="77" spans="2:8" s="31" customFormat="1" x14ac:dyDescent="0.55000000000000004">
      <c r="B77" s="26" t="e">
        <f>CONCATENATE(Общая!#REF!)</f>
        <v>#REF!</v>
      </c>
      <c r="C77" s="28" t="e">
        <f>CONCATENATE(Общая!#REF!," ",Общая!#REF!," ",Общая!#REF!,"
",Общая!#REF!,", ",Общая!#REF!,", ",Общая!#REF!)</f>
        <v>#REF!</v>
      </c>
      <c r="D77" s="29" t="e">
        <f>CONCATENATE(Общая!#REF!)</f>
        <v>#REF!</v>
      </c>
      <c r="E77" s="29" t="e">
        <f>CONCATENATE(TEXT(Общая!#REF!,"ДД.ММ.ГГГГ"),",
 ",Общая!#REF!)</f>
        <v>#REF!</v>
      </c>
      <c r="F77" s="30" t="e">
        <f>CONCATENATE(Общая!#REF!, "
 ",Общая!#REF!)</f>
        <v>#REF!</v>
      </c>
      <c r="G77" s="26"/>
      <c r="H77" s="26"/>
    </row>
    <row r="78" spans="2:8" s="31" customFormat="1" x14ac:dyDescent="0.55000000000000004">
      <c r="B78" s="26" t="e">
        <f>CONCATENATE(Общая!#REF!)</f>
        <v>#REF!</v>
      </c>
      <c r="C78" s="28" t="e">
        <f>CONCATENATE(Общая!#REF!," ",Общая!#REF!," ",Общая!#REF!,"
",Общая!#REF!,", ",Общая!#REF!,", ",Общая!#REF!)</f>
        <v>#REF!</v>
      </c>
      <c r="D78" s="29" t="e">
        <f>CONCATENATE(Общая!#REF!)</f>
        <v>#REF!</v>
      </c>
      <c r="E78" s="29" t="e">
        <f>CONCATENATE(TEXT(Общая!#REF!,"ДД.ММ.ГГГГ"),",
 ",Общая!#REF!)</f>
        <v>#REF!</v>
      </c>
      <c r="F78" s="30" t="e">
        <f>CONCATENATE(Общая!#REF!, "
 ",Общая!#REF!)</f>
        <v>#REF!</v>
      </c>
      <c r="G78" s="26"/>
      <c r="H78" s="26"/>
    </row>
    <row r="79" spans="2:8" s="31" customFormat="1" x14ac:dyDescent="0.55000000000000004">
      <c r="B79" s="26" t="e">
        <f>CONCATENATE(Общая!#REF!)</f>
        <v>#REF!</v>
      </c>
      <c r="C79" s="28" t="e">
        <f>CONCATENATE(Общая!#REF!," ",Общая!#REF!," ",Общая!#REF!,"
",Общая!#REF!,", ",Общая!#REF!,", ",Общая!#REF!)</f>
        <v>#REF!</v>
      </c>
      <c r="D79" s="29" t="e">
        <f>CONCATENATE(Общая!#REF!)</f>
        <v>#REF!</v>
      </c>
      <c r="E79" s="29" t="e">
        <f>CONCATENATE(TEXT(Общая!#REF!,"ДД.ММ.ГГГГ"),",
 ",Общая!#REF!)</f>
        <v>#REF!</v>
      </c>
      <c r="F79" s="30" t="e">
        <f>CONCATENATE(Общая!#REF!, "
 ",Общая!#REF!)</f>
        <v>#REF!</v>
      </c>
      <c r="G79" s="26"/>
      <c r="H79" s="26"/>
    </row>
    <row r="80" spans="2:8" s="31" customFormat="1" x14ac:dyDescent="0.55000000000000004">
      <c r="B80" s="26" t="e">
        <f>CONCATENATE(Общая!#REF!)</f>
        <v>#REF!</v>
      </c>
      <c r="C80" s="28" t="e">
        <f>CONCATENATE(Общая!#REF!," ",Общая!#REF!," ",Общая!#REF!,"
",Общая!#REF!,", ",Общая!#REF!,", ",Общая!#REF!)</f>
        <v>#REF!</v>
      </c>
      <c r="D80" s="29" t="e">
        <f>CONCATENATE(Общая!#REF!)</f>
        <v>#REF!</v>
      </c>
      <c r="E80" s="29" t="e">
        <f>CONCATENATE(TEXT(Общая!#REF!,"ДД.ММ.ГГГГ"),",
 ",Общая!#REF!)</f>
        <v>#REF!</v>
      </c>
      <c r="F80" s="30" t="e">
        <f>CONCATENATE(Общая!#REF!, "
 ",Общая!#REF!)</f>
        <v>#REF!</v>
      </c>
      <c r="G80" s="26"/>
      <c r="H80" s="26"/>
    </row>
    <row r="81" spans="2:8" s="31" customFormat="1" x14ac:dyDescent="0.55000000000000004">
      <c r="B81" s="26" t="e">
        <f>CONCATENATE(Общая!#REF!)</f>
        <v>#REF!</v>
      </c>
      <c r="C81" s="28" t="e">
        <f>CONCATENATE(Общая!#REF!," ",Общая!#REF!," ",Общая!#REF!,"
",Общая!#REF!,", ",Общая!#REF!,", ",Общая!#REF!)</f>
        <v>#REF!</v>
      </c>
      <c r="D81" s="29" t="e">
        <f>CONCATENATE(Общая!#REF!)</f>
        <v>#REF!</v>
      </c>
      <c r="E81" s="29" t="e">
        <f>CONCATENATE(TEXT(Общая!#REF!,"ДД.ММ.ГГГГ"),",
 ",Общая!#REF!)</f>
        <v>#REF!</v>
      </c>
      <c r="F81" s="30" t="e">
        <f>CONCATENATE(Общая!#REF!, "
 ",Общая!#REF!)</f>
        <v>#REF!</v>
      </c>
      <c r="G81" s="26"/>
      <c r="H81" s="26"/>
    </row>
    <row r="82" spans="2:8" s="31" customFormat="1" x14ac:dyDescent="0.55000000000000004">
      <c r="B82" s="26" t="e">
        <f>CONCATENATE(Общая!#REF!)</f>
        <v>#REF!</v>
      </c>
      <c r="C82" s="28" t="e">
        <f>CONCATENATE(Общая!#REF!," ",Общая!#REF!," ",Общая!#REF!,"
",Общая!#REF!,", ",Общая!#REF!,", ",Общая!#REF!)</f>
        <v>#REF!</v>
      </c>
      <c r="D82" s="29" t="e">
        <f>CONCATENATE(Общая!#REF!)</f>
        <v>#REF!</v>
      </c>
      <c r="E82" s="29" t="e">
        <f>CONCATENATE(TEXT(Общая!#REF!,"ДД.ММ.ГГГГ"),",
 ",Общая!#REF!)</f>
        <v>#REF!</v>
      </c>
      <c r="F82" s="30" t="e">
        <f>CONCATENATE(Общая!#REF!, "
 ",Общая!#REF!)</f>
        <v>#REF!</v>
      </c>
      <c r="G82" s="26"/>
      <c r="H82" s="26"/>
    </row>
    <row r="83" spans="2:8" s="31" customFormat="1" x14ac:dyDescent="0.55000000000000004">
      <c r="B83" s="26" t="e">
        <f>CONCATENATE(Общая!#REF!)</f>
        <v>#REF!</v>
      </c>
      <c r="C83" s="28" t="e">
        <f>CONCATENATE(Общая!#REF!," ",Общая!#REF!," ",Общая!#REF!,"
",Общая!#REF!,", ",Общая!#REF!,", ",Общая!#REF!)</f>
        <v>#REF!</v>
      </c>
      <c r="D83" s="29" t="e">
        <f>CONCATENATE(Общая!#REF!)</f>
        <v>#REF!</v>
      </c>
      <c r="E83" s="29" t="e">
        <f>CONCATENATE(TEXT(Общая!#REF!,"ДД.ММ.ГГГГ"),",
 ",Общая!#REF!)</f>
        <v>#REF!</v>
      </c>
      <c r="F83" s="30" t="e">
        <f>CONCATENATE(Общая!#REF!, "
 ",Общая!#REF!)</f>
        <v>#REF!</v>
      </c>
      <c r="G83" s="26"/>
      <c r="H83" s="26"/>
    </row>
    <row r="84" spans="2:8" s="31" customFormat="1" x14ac:dyDescent="0.55000000000000004">
      <c r="B84" s="26" t="e">
        <f>CONCATENATE(Общая!#REF!)</f>
        <v>#REF!</v>
      </c>
      <c r="C84" s="28" t="e">
        <f>CONCATENATE(Общая!#REF!," ",Общая!#REF!," ",Общая!#REF!,"
",Общая!#REF!,", ",Общая!#REF!,", ",Общая!#REF!)</f>
        <v>#REF!</v>
      </c>
      <c r="D84" s="29" t="e">
        <f>CONCATENATE(Общая!#REF!)</f>
        <v>#REF!</v>
      </c>
      <c r="E84" s="29" t="e">
        <f>CONCATENATE(TEXT(Общая!#REF!,"ДД.ММ.ГГГГ"),",
 ",Общая!#REF!)</f>
        <v>#REF!</v>
      </c>
      <c r="F84" s="30" t="e">
        <f>CONCATENATE(Общая!#REF!, "
 ",Общая!#REF!)</f>
        <v>#REF!</v>
      </c>
      <c r="G84" s="26"/>
      <c r="H84" s="26"/>
    </row>
    <row r="85" spans="2:8" s="31" customFormat="1" x14ac:dyDescent="0.55000000000000004">
      <c r="B85" s="26" t="e">
        <f>CONCATENATE(Общая!#REF!)</f>
        <v>#REF!</v>
      </c>
      <c r="C85" s="28" t="e">
        <f>CONCATENATE(Общая!#REF!," ",Общая!#REF!," ",Общая!#REF!,"
",Общая!#REF!,", ",Общая!#REF!,", ",Общая!#REF!)</f>
        <v>#REF!</v>
      </c>
      <c r="D85" s="29" t="e">
        <f>CONCATENATE(Общая!#REF!)</f>
        <v>#REF!</v>
      </c>
      <c r="E85" s="29" t="e">
        <f>CONCATENATE(TEXT(Общая!#REF!,"ДД.ММ.ГГГГ"),",
 ",Общая!#REF!)</f>
        <v>#REF!</v>
      </c>
      <c r="F85" s="30" t="e">
        <f>CONCATENATE(Общая!#REF!, "
 ",Общая!#REF!)</f>
        <v>#REF!</v>
      </c>
      <c r="G85" s="26"/>
      <c r="H85" s="26"/>
    </row>
    <row r="86" spans="2:8" s="31" customFormat="1" x14ac:dyDescent="0.55000000000000004">
      <c r="B86" s="26" t="e">
        <f>CONCATENATE(Общая!#REF!)</f>
        <v>#REF!</v>
      </c>
      <c r="C86" s="28" t="e">
        <f>CONCATENATE(Общая!#REF!," ",Общая!#REF!," ",Общая!#REF!,"
",Общая!#REF!,", ",Общая!#REF!,", ",Общая!#REF!)</f>
        <v>#REF!</v>
      </c>
      <c r="D86" s="29" t="e">
        <f>CONCATENATE(Общая!#REF!)</f>
        <v>#REF!</v>
      </c>
      <c r="E86" s="29" t="e">
        <f>CONCATENATE(TEXT(Общая!#REF!,"ДД.ММ.ГГГГ"),",
 ",Общая!#REF!)</f>
        <v>#REF!</v>
      </c>
      <c r="F86" s="30" t="e">
        <f>CONCATENATE(Общая!#REF!, "
 ",Общая!#REF!)</f>
        <v>#REF!</v>
      </c>
      <c r="G86" s="26"/>
      <c r="H86" s="26"/>
    </row>
    <row r="87" spans="2:8" s="31" customFormat="1" x14ac:dyDescent="0.55000000000000004">
      <c r="B87" s="26" t="e">
        <f>CONCATENATE(Общая!#REF!)</f>
        <v>#REF!</v>
      </c>
      <c r="C87" s="28" t="e">
        <f>CONCATENATE(Общая!#REF!," ",Общая!#REF!," ",Общая!#REF!,"
",Общая!#REF!,", ",Общая!#REF!,", ",Общая!#REF!)</f>
        <v>#REF!</v>
      </c>
      <c r="D87" s="29" t="e">
        <f>CONCATENATE(Общая!#REF!)</f>
        <v>#REF!</v>
      </c>
      <c r="E87" s="29" t="e">
        <f>CONCATENATE(TEXT(Общая!#REF!,"ДД.ММ.ГГГГ"),",
 ",Общая!#REF!)</f>
        <v>#REF!</v>
      </c>
      <c r="F87" s="30" t="e">
        <f>CONCATENATE(Общая!#REF!, "
 ",Общая!#REF!)</f>
        <v>#REF!</v>
      </c>
      <c r="G87" s="26"/>
      <c r="H87" s="26"/>
    </row>
    <row r="88" spans="2:8" s="31" customFormat="1" x14ac:dyDescent="0.55000000000000004">
      <c r="B88" s="26" t="e">
        <f>CONCATENATE(Общая!#REF!)</f>
        <v>#REF!</v>
      </c>
      <c r="C88" s="28" t="e">
        <f>CONCATENATE(Общая!#REF!," ",Общая!#REF!," ",Общая!#REF!,"
",Общая!#REF!,", ",Общая!#REF!,", ",Общая!#REF!)</f>
        <v>#REF!</v>
      </c>
      <c r="D88" s="29" t="e">
        <f>CONCATENATE(Общая!#REF!)</f>
        <v>#REF!</v>
      </c>
      <c r="E88" s="29" t="e">
        <f>CONCATENATE(TEXT(Общая!#REF!,"ДД.ММ.ГГГГ"),",
 ",Общая!#REF!)</f>
        <v>#REF!</v>
      </c>
      <c r="F88" s="30" t="e">
        <f>CONCATENATE(Общая!#REF!, "
 ",Общая!#REF!)</f>
        <v>#REF!</v>
      </c>
      <c r="G88" s="26"/>
      <c r="H88" s="26"/>
    </row>
    <row r="89" spans="2:8" s="31" customFormat="1" x14ac:dyDescent="0.55000000000000004">
      <c r="B89" s="26" t="e">
        <f>CONCATENATE(Общая!#REF!)</f>
        <v>#REF!</v>
      </c>
      <c r="C89" s="28" t="e">
        <f>CONCATENATE(Общая!#REF!," ",Общая!#REF!," ",Общая!#REF!,"
",Общая!#REF!,", ",Общая!#REF!,", ",Общая!#REF!)</f>
        <v>#REF!</v>
      </c>
      <c r="D89" s="29" t="e">
        <f>CONCATENATE(Общая!#REF!)</f>
        <v>#REF!</v>
      </c>
      <c r="E89" s="29" t="e">
        <f>CONCATENATE(TEXT(Общая!#REF!,"ДД.ММ.ГГГГ"),",
 ",Общая!#REF!)</f>
        <v>#REF!</v>
      </c>
      <c r="F89" s="30" t="e">
        <f>CONCATENATE(Общая!#REF!, "
 ",Общая!#REF!)</f>
        <v>#REF!</v>
      </c>
      <c r="G89" s="26"/>
      <c r="H89" s="26"/>
    </row>
    <row r="90" spans="2:8" s="31" customFormat="1" x14ac:dyDescent="0.55000000000000004">
      <c r="B90" s="26" t="e">
        <f>CONCATENATE(Общая!#REF!)</f>
        <v>#REF!</v>
      </c>
      <c r="C90" s="28" t="e">
        <f>CONCATENATE(Общая!#REF!," ",Общая!#REF!," ",Общая!#REF!,"
",Общая!#REF!,", ",Общая!#REF!,", ",Общая!#REF!)</f>
        <v>#REF!</v>
      </c>
      <c r="D90" s="29" t="e">
        <f>CONCATENATE(Общая!#REF!)</f>
        <v>#REF!</v>
      </c>
      <c r="E90" s="29" t="e">
        <f>CONCATENATE(TEXT(Общая!#REF!,"ДД.ММ.ГГГГ"),",
 ",Общая!#REF!)</f>
        <v>#REF!</v>
      </c>
      <c r="F90" s="30" t="e">
        <f>CONCATENATE(Общая!#REF!, "
 ",Общая!#REF!)</f>
        <v>#REF!</v>
      </c>
      <c r="G90" s="26"/>
      <c r="H90" s="26"/>
    </row>
    <row r="91" spans="2:8" s="31" customFormat="1" x14ac:dyDescent="0.55000000000000004">
      <c r="B91" s="26" t="e">
        <f>CONCATENATE(Общая!#REF!)</f>
        <v>#REF!</v>
      </c>
      <c r="C91" s="28" t="e">
        <f>CONCATENATE(Общая!#REF!," ",Общая!#REF!," ",Общая!#REF!,"
",Общая!#REF!,", ",Общая!#REF!,", ",Общая!#REF!)</f>
        <v>#REF!</v>
      </c>
      <c r="D91" s="29" t="e">
        <f>CONCATENATE(Общая!#REF!)</f>
        <v>#REF!</v>
      </c>
      <c r="E91" s="29" t="e">
        <f>CONCATENATE(TEXT(Общая!#REF!,"ДД.ММ.ГГГГ"),",
 ",Общая!#REF!)</f>
        <v>#REF!</v>
      </c>
      <c r="F91" s="30" t="e">
        <f>CONCATENATE(Общая!#REF!, "
 ",Общая!#REF!)</f>
        <v>#REF!</v>
      </c>
      <c r="G91" s="26"/>
      <c r="H91" s="26"/>
    </row>
    <row r="92" spans="2:8" s="31" customFormat="1" x14ac:dyDescent="0.55000000000000004">
      <c r="B92" s="26" t="e">
        <f>CONCATENATE(Общая!#REF!)</f>
        <v>#REF!</v>
      </c>
      <c r="C92" s="28" t="e">
        <f>CONCATENATE(Общая!#REF!," ",Общая!#REF!," ",Общая!#REF!,"
",Общая!#REF!,", ",Общая!#REF!,", ",Общая!#REF!)</f>
        <v>#REF!</v>
      </c>
      <c r="D92" s="29" t="e">
        <f>CONCATENATE(Общая!#REF!)</f>
        <v>#REF!</v>
      </c>
      <c r="E92" s="29" t="e">
        <f>CONCATENATE(TEXT(Общая!#REF!,"ДД.ММ.ГГГГ"),",
 ",Общая!#REF!)</f>
        <v>#REF!</v>
      </c>
      <c r="F92" s="30" t="e">
        <f>CONCATENATE(Общая!#REF!, "
 ",Общая!#REF!)</f>
        <v>#REF!</v>
      </c>
      <c r="G92" s="26"/>
      <c r="H92" s="26"/>
    </row>
    <row r="93" spans="2:8" s="31" customFormat="1" x14ac:dyDescent="0.55000000000000004">
      <c r="B93" s="26" t="e">
        <f>CONCATENATE(Общая!#REF!)</f>
        <v>#REF!</v>
      </c>
      <c r="C93" s="28" t="e">
        <f>CONCATENATE(Общая!#REF!," ",Общая!#REF!," ",Общая!#REF!,"
",Общая!#REF!,", ",Общая!#REF!,", ",Общая!#REF!)</f>
        <v>#REF!</v>
      </c>
      <c r="D93" s="29" t="e">
        <f>CONCATENATE(Общая!#REF!)</f>
        <v>#REF!</v>
      </c>
      <c r="E93" s="29" t="e">
        <f>CONCATENATE(TEXT(Общая!#REF!,"ДД.ММ.ГГГГ"),",
 ",Общая!#REF!)</f>
        <v>#REF!</v>
      </c>
      <c r="F93" s="30" t="e">
        <f>CONCATENATE(Общая!#REF!, "
 ",Общая!#REF!)</f>
        <v>#REF!</v>
      </c>
      <c r="G93" s="26"/>
      <c r="H93" s="26"/>
    </row>
    <row r="94" spans="2:8" s="31" customFormat="1" x14ac:dyDescent="0.55000000000000004">
      <c r="B94" s="26" t="e">
        <f>CONCATENATE(Общая!#REF!)</f>
        <v>#REF!</v>
      </c>
      <c r="C94" s="28" t="e">
        <f>CONCATENATE(Общая!#REF!," ",Общая!#REF!," ",Общая!#REF!,"
",Общая!#REF!,", ",Общая!#REF!,", ",Общая!#REF!)</f>
        <v>#REF!</v>
      </c>
      <c r="D94" s="29" t="e">
        <f>CONCATENATE(Общая!#REF!)</f>
        <v>#REF!</v>
      </c>
      <c r="E94" s="29" t="e">
        <f>CONCATENATE(TEXT(Общая!#REF!,"ДД.ММ.ГГГГ"),",
 ",Общая!#REF!)</f>
        <v>#REF!</v>
      </c>
      <c r="F94" s="30" t="e">
        <f>CONCATENATE(Общая!#REF!, "
 ",Общая!#REF!)</f>
        <v>#REF!</v>
      </c>
      <c r="G94" s="26"/>
      <c r="H94" s="26"/>
    </row>
    <row r="95" spans="2:8" s="31" customFormat="1" x14ac:dyDescent="0.55000000000000004">
      <c r="B95" s="26" t="e">
        <f>CONCATENATE(Общая!#REF!)</f>
        <v>#REF!</v>
      </c>
      <c r="C95" s="28" t="e">
        <f>CONCATENATE(Общая!#REF!," ",Общая!#REF!," ",Общая!#REF!,"
",Общая!#REF!,", ",Общая!#REF!,", ",Общая!#REF!)</f>
        <v>#REF!</v>
      </c>
      <c r="D95" s="29" t="e">
        <f>CONCATENATE(Общая!#REF!)</f>
        <v>#REF!</v>
      </c>
      <c r="E95" s="29" t="e">
        <f>CONCATENATE(TEXT(Общая!#REF!,"ДД.ММ.ГГГГ"),",
 ",Общая!#REF!)</f>
        <v>#REF!</v>
      </c>
      <c r="F95" s="30" t="e">
        <f>CONCATENATE(Общая!#REF!, "
 ",Общая!#REF!)</f>
        <v>#REF!</v>
      </c>
      <c r="G95" s="26"/>
      <c r="H95" s="26"/>
    </row>
    <row r="96" spans="2:8" s="31" customFormat="1" x14ac:dyDescent="0.55000000000000004">
      <c r="B96" s="26" t="e">
        <f>CONCATENATE(Общая!#REF!)</f>
        <v>#REF!</v>
      </c>
      <c r="C96" s="28" t="e">
        <f>CONCATENATE(Общая!#REF!," ",Общая!#REF!," ",Общая!#REF!,"
",Общая!#REF!,", ",Общая!#REF!,", ",Общая!#REF!)</f>
        <v>#REF!</v>
      </c>
      <c r="D96" s="29" t="e">
        <f>CONCATENATE(Общая!#REF!)</f>
        <v>#REF!</v>
      </c>
      <c r="E96" s="29" t="e">
        <f>CONCATENATE(TEXT(Общая!#REF!,"ДД.ММ.ГГГГ"),",
 ",Общая!#REF!)</f>
        <v>#REF!</v>
      </c>
      <c r="F96" s="30" t="e">
        <f>CONCATENATE(Общая!#REF!, "
 ",Общая!#REF!)</f>
        <v>#REF!</v>
      </c>
      <c r="G96" s="26"/>
      <c r="H96" s="26"/>
    </row>
    <row r="97" spans="2:8" s="31" customFormat="1" x14ac:dyDescent="0.55000000000000004">
      <c r="B97" s="26" t="e">
        <f>CONCATENATE(Общая!#REF!)</f>
        <v>#REF!</v>
      </c>
      <c r="C97" s="28" t="e">
        <f>CONCATENATE(Общая!#REF!," ",Общая!#REF!," ",Общая!#REF!,"
",Общая!#REF!,", ",Общая!#REF!,", ",Общая!#REF!)</f>
        <v>#REF!</v>
      </c>
      <c r="D97" s="29" t="e">
        <f>CONCATENATE(Общая!#REF!)</f>
        <v>#REF!</v>
      </c>
      <c r="E97" s="29" t="e">
        <f>CONCATENATE(TEXT(Общая!#REF!,"ДД.ММ.ГГГГ"),",
 ",Общая!#REF!)</f>
        <v>#REF!</v>
      </c>
      <c r="F97" s="30" t="e">
        <f>CONCATENATE(Общая!#REF!, "
 ",Общая!#REF!)</f>
        <v>#REF!</v>
      </c>
      <c r="G97" s="26"/>
      <c r="H97" s="26"/>
    </row>
    <row r="98" spans="2:8" s="31" customFormat="1" x14ac:dyDescent="0.55000000000000004">
      <c r="B98" s="26" t="e">
        <f>CONCATENATE(Общая!#REF!)</f>
        <v>#REF!</v>
      </c>
      <c r="C98" s="28" t="e">
        <f>CONCATENATE(Общая!#REF!," ",Общая!#REF!," ",Общая!#REF!,"
",Общая!#REF!,", ",Общая!#REF!,", ",Общая!#REF!)</f>
        <v>#REF!</v>
      </c>
      <c r="D98" s="29" t="e">
        <f>CONCATENATE(Общая!#REF!)</f>
        <v>#REF!</v>
      </c>
      <c r="E98" s="29" t="e">
        <f>CONCATENATE(TEXT(Общая!#REF!,"ДД.ММ.ГГГГ"),",
 ",Общая!#REF!)</f>
        <v>#REF!</v>
      </c>
      <c r="F98" s="30" t="e">
        <f>CONCATENATE(Общая!#REF!, "
 ",Общая!#REF!)</f>
        <v>#REF!</v>
      </c>
      <c r="G98" s="26"/>
      <c r="H98" s="26"/>
    </row>
    <row r="99" spans="2:8" s="31" customFormat="1" x14ac:dyDescent="0.55000000000000004">
      <c r="B99" s="26" t="e">
        <f>CONCATENATE(Общая!#REF!)</f>
        <v>#REF!</v>
      </c>
      <c r="C99" s="28" t="e">
        <f>CONCATENATE(Общая!#REF!," ",Общая!#REF!," ",Общая!#REF!,"
",Общая!#REF!,", ",Общая!#REF!,", ",Общая!#REF!)</f>
        <v>#REF!</v>
      </c>
      <c r="D99" s="29" t="e">
        <f>CONCATENATE(Общая!#REF!)</f>
        <v>#REF!</v>
      </c>
      <c r="E99" s="29" t="e">
        <f>CONCATENATE(TEXT(Общая!#REF!,"ДД.ММ.ГГГГ"),",
 ",Общая!#REF!)</f>
        <v>#REF!</v>
      </c>
      <c r="F99" s="30" t="e">
        <f>CONCATENATE(Общая!#REF!, "
 ",Общая!#REF!)</f>
        <v>#REF!</v>
      </c>
      <c r="G99" s="26"/>
      <c r="H99" s="26"/>
    </row>
    <row r="100" spans="2:8" s="31" customFormat="1" x14ac:dyDescent="0.55000000000000004">
      <c r="B100" s="26" t="e">
        <f>CONCATENATE(Общая!#REF!)</f>
        <v>#REF!</v>
      </c>
      <c r="C100" s="28" t="e">
        <f>CONCATENATE(Общая!#REF!," ",Общая!#REF!," ",Общая!#REF!,"
",Общая!#REF!,", ",Общая!#REF!,", ",Общая!#REF!)</f>
        <v>#REF!</v>
      </c>
      <c r="D100" s="29" t="e">
        <f>CONCATENATE(Общая!#REF!)</f>
        <v>#REF!</v>
      </c>
      <c r="E100" s="29" t="e">
        <f>CONCATENATE(TEXT(Общая!#REF!,"ДД.ММ.ГГГГ"),",
 ",Общая!#REF!)</f>
        <v>#REF!</v>
      </c>
      <c r="F100" s="30" t="e">
        <f>CONCATENATE(Общая!#REF!, "
 ",Общая!#REF!)</f>
        <v>#REF!</v>
      </c>
      <c r="G100" s="26"/>
      <c r="H100" s="26"/>
    </row>
    <row r="101" spans="2:8" s="31" customFormat="1" x14ac:dyDescent="0.55000000000000004">
      <c r="B101" s="26" t="e">
        <f>CONCATENATE(Общая!#REF!)</f>
        <v>#REF!</v>
      </c>
      <c r="C101" s="28" t="e">
        <f>CONCATENATE(Общая!#REF!," ",Общая!#REF!," ",Общая!#REF!,"
",Общая!#REF!,", ",Общая!#REF!,", ",Общая!#REF!)</f>
        <v>#REF!</v>
      </c>
      <c r="D101" s="29" t="e">
        <f>CONCATENATE(Общая!#REF!)</f>
        <v>#REF!</v>
      </c>
      <c r="E101" s="29" t="e">
        <f>CONCATENATE(TEXT(Общая!#REF!,"ДД.ММ.ГГГГ"),",
 ",Общая!#REF!)</f>
        <v>#REF!</v>
      </c>
      <c r="F101" s="30" t="e">
        <f>CONCATENATE(Общая!#REF!, "
 ",Общая!#REF!)</f>
        <v>#REF!</v>
      </c>
      <c r="G101" s="26"/>
      <c r="H101" s="26"/>
    </row>
    <row r="102" spans="2:8" s="31" customFormat="1" x14ac:dyDescent="0.55000000000000004">
      <c r="B102" s="26" t="e">
        <f>CONCATENATE(Общая!#REF!)</f>
        <v>#REF!</v>
      </c>
      <c r="C102" s="28" t="e">
        <f>CONCATENATE(Общая!#REF!," ",Общая!#REF!," ",Общая!#REF!,"
",Общая!#REF!,", ",Общая!#REF!,", ",Общая!#REF!)</f>
        <v>#REF!</v>
      </c>
      <c r="D102" s="29" t="e">
        <f>CONCATENATE(Общая!#REF!)</f>
        <v>#REF!</v>
      </c>
      <c r="E102" s="29" t="e">
        <f>CONCATENATE(TEXT(Общая!#REF!,"ДД.ММ.ГГГГ"),",
 ",Общая!#REF!)</f>
        <v>#REF!</v>
      </c>
      <c r="F102" s="30" t="e">
        <f>CONCATENATE(Общая!#REF!, "
 ",Общая!#REF!)</f>
        <v>#REF!</v>
      </c>
      <c r="G102" s="26"/>
      <c r="H102" s="26"/>
    </row>
    <row r="103" spans="2:8" s="31" customFormat="1" x14ac:dyDescent="0.55000000000000004">
      <c r="B103" s="26" t="e">
        <f>CONCATENATE(Общая!#REF!)</f>
        <v>#REF!</v>
      </c>
      <c r="C103" s="28" t="e">
        <f>CONCATENATE(Общая!#REF!," ",Общая!#REF!," ",Общая!#REF!,"
",Общая!#REF!,", ",Общая!#REF!,", ",Общая!#REF!)</f>
        <v>#REF!</v>
      </c>
      <c r="D103" s="29" t="e">
        <f>CONCATENATE(Общая!#REF!)</f>
        <v>#REF!</v>
      </c>
      <c r="E103" s="29" t="e">
        <f>CONCATENATE(TEXT(Общая!#REF!,"ДД.ММ.ГГГГ"),",
 ",Общая!#REF!)</f>
        <v>#REF!</v>
      </c>
      <c r="F103" s="30" t="e">
        <f>CONCATENATE(Общая!#REF!, "
 ",Общая!#REF!)</f>
        <v>#REF!</v>
      </c>
      <c r="G103" s="26"/>
      <c r="H103" s="26"/>
    </row>
    <row r="104" spans="2:8" s="31" customFormat="1" x14ac:dyDescent="0.55000000000000004">
      <c r="B104" s="26" t="e">
        <f>CONCATENATE(Общая!#REF!)</f>
        <v>#REF!</v>
      </c>
      <c r="C104" s="28" t="e">
        <f>CONCATENATE(Общая!#REF!," ",Общая!#REF!," ",Общая!#REF!,"
",Общая!#REF!,", ",Общая!#REF!,", ",Общая!#REF!)</f>
        <v>#REF!</v>
      </c>
      <c r="D104" s="29" t="e">
        <f>CONCATENATE(Общая!#REF!)</f>
        <v>#REF!</v>
      </c>
      <c r="E104" s="29" t="e">
        <f>CONCATENATE(TEXT(Общая!#REF!,"ДД.ММ.ГГГГ"),",
 ",Общая!#REF!)</f>
        <v>#REF!</v>
      </c>
      <c r="F104" s="30" t="e">
        <f>CONCATENATE(Общая!#REF!, "
 ",Общая!#REF!)</f>
        <v>#REF!</v>
      </c>
      <c r="G104" s="26"/>
      <c r="H104" s="26"/>
    </row>
    <row r="105" spans="2:8" s="31" customFormat="1" x14ac:dyDescent="0.55000000000000004">
      <c r="B105" s="26" t="e">
        <f>CONCATENATE(Общая!#REF!)</f>
        <v>#REF!</v>
      </c>
      <c r="C105" s="28" t="e">
        <f>CONCATENATE(Общая!#REF!," ",Общая!#REF!," ",Общая!#REF!,"
",Общая!#REF!,", ",Общая!#REF!,", ",Общая!#REF!)</f>
        <v>#REF!</v>
      </c>
      <c r="D105" s="29" t="e">
        <f>CONCATENATE(Общая!#REF!)</f>
        <v>#REF!</v>
      </c>
      <c r="E105" s="29" t="e">
        <f>CONCATENATE(TEXT(Общая!#REF!,"ДД.ММ.ГГГГ"),",
 ",Общая!#REF!)</f>
        <v>#REF!</v>
      </c>
      <c r="F105" s="30" t="e">
        <f>CONCATENATE(Общая!#REF!, "
 ",Общая!#REF!)</f>
        <v>#REF!</v>
      </c>
      <c r="G105" s="26"/>
      <c r="H105" s="26"/>
    </row>
    <row r="106" spans="2:8" s="31" customFormat="1" x14ac:dyDescent="0.55000000000000004">
      <c r="B106" s="26" t="e">
        <f>CONCATENATE(Общая!#REF!)</f>
        <v>#REF!</v>
      </c>
      <c r="C106" s="28" t="e">
        <f>CONCATENATE(Общая!#REF!," ",Общая!#REF!," ",Общая!#REF!,"
",Общая!#REF!,", ",Общая!#REF!,", ",Общая!#REF!)</f>
        <v>#REF!</v>
      </c>
      <c r="D106" s="29" t="e">
        <f>CONCATENATE(Общая!#REF!)</f>
        <v>#REF!</v>
      </c>
      <c r="E106" s="29" t="e">
        <f>CONCATENATE(TEXT(Общая!#REF!,"ДД.ММ.ГГГГ"),",
 ",Общая!#REF!)</f>
        <v>#REF!</v>
      </c>
      <c r="F106" s="30" t="e">
        <f>CONCATENATE(Общая!#REF!, "
 ",Общая!#REF!)</f>
        <v>#REF!</v>
      </c>
      <c r="G106" s="26"/>
      <c r="H106" s="26"/>
    </row>
    <row r="107" spans="2:8" s="31" customFormat="1" x14ac:dyDescent="0.55000000000000004">
      <c r="B107" s="26" t="e">
        <f>CONCATENATE(Общая!#REF!)</f>
        <v>#REF!</v>
      </c>
      <c r="C107" s="28" t="e">
        <f>CONCATENATE(Общая!#REF!," ",Общая!#REF!," ",Общая!#REF!,"
",Общая!#REF!,", ",Общая!#REF!,", ",Общая!#REF!)</f>
        <v>#REF!</v>
      </c>
      <c r="D107" s="29" t="e">
        <f>CONCATENATE(Общая!#REF!)</f>
        <v>#REF!</v>
      </c>
      <c r="E107" s="29" t="e">
        <f>CONCATENATE(TEXT(Общая!#REF!,"ДД.ММ.ГГГГ"),",
 ",Общая!#REF!)</f>
        <v>#REF!</v>
      </c>
      <c r="F107" s="30" t="e">
        <f>CONCATENATE(Общая!#REF!, "
 ",Общая!#REF!)</f>
        <v>#REF!</v>
      </c>
      <c r="G107" s="26"/>
      <c r="H107" s="26"/>
    </row>
    <row r="108" spans="2:8" s="31" customFormat="1" x14ac:dyDescent="0.55000000000000004">
      <c r="B108" s="26" t="e">
        <f>CONCATENATE(Общая!#REF!)</f>
        <v>#REF!</v>
      </c>
      <c r="C108" s="28" t="e">
        <f>CONCATENATE(Общая!#REF!," ",Общая!#REF!," ",Общая!#REF!,"
",Общая!#REF!,", ",Общая!#REF!,", ",Общая!#REF!)</f>
        <v>#REF!</v>
      </c>
      <c r="D108" s="29" t="e">
        <f>CONCATENATE(Общая!#REF!)</f>
        <v>#REF!</v>
      </c>
      <c r="E108" s="29" t="e">
        <f>CONCATENATE(TEXT(Общая!#REF!,"ДД.ММ.ГГГГ"),",
 ",Общая!#REF!)</f>
        <v>#REF!</v>
      </c>
      <c r="F108" s="30" t="e">
        <f>CONCATENATE(Общая!#REF!, "
 ",Общая!#REF!)</f>
        <v>#REF!</v>
      </c>
      <c r="G108" s="26"/>
      <c r="H108" s="26"/>
    </row>
    <row r="109" spans="2:8" s="31" customFormat="1" x14ac:dyDescent="0.55000000000000004">
      <c r="B109" s="26" t="e">
        <f>CONCATENATE(Общая!#REF!)</f>
        <v>#REF!</v>
      </c>
      <c r="C109" s="28" t="e">
        <f>CONCATENATE(Общая!#REF!," ",Общая!#REF!," ",Общая!#REF!,"
",Общая!#REF!,", ",Общая!#REF!,", ",Общая!#REF!)</f>
        <v>#REF!</v>
      </c>
      <c r="D109" s="29" t="e">
        <f>CONCATENATE(Общая!#REF!)</f>
        <v>#REF!</v>
      </c>
      <c r="E109" s="29" t="e">
        <f>CONCATENATE(TEXT(Общая!#REF!,"ДД.ММ.ГГГГ"),",
 ",Общая!#REF!)</f>
        <v>#REF!</v>
      </c>
      <c r="F109" s="30" t="e">
        <f>CONCATENATE(Общая!#REF!, "
 ",Общая!#REF!)</f>
        <v>#REF!</v>
      </c>
      <c r="G109" s="26"/>
      <c r="H109" s="26"/>
    </row>
    <row r="110" spans="2:8" s="31" customFormat="1" x14ac:dyDescent="0.55000000000000004">
      <c r="B110" s="26" t="e">
        <f>CONCATENATE(Общая!#REF!)</f>
        <v>#REF!</v>
      </c>
      <c r="C110" s="28" t="e">
        <f>CONCATENATE(Общая!#REF!," ",Общая!#REF!," ",Общая!#REF!,"
",Общая!#REF!,", ",Общая!#REF!,", ",Общая!#REF!)</f>
        <v>#REF!</v>
      </c>
      <c r="D110" s="29" t="e">
        <f>CONCATENATE(Общая!#REF!)</f>
        <v>#REF!</v>
      </c>
      <c r="E110" s="29" t="e">
        <f>CONCATENATE(TEXT(Общая!#REF!,"ДД.ММ.ГГГГ"),",
 ",Общая!#REF!)</f>
        <v>#REF!</v>
      </c>
      <c r="F110" s="30" t="e">
        <f>CONCATENATE(Общая!#REF!, "
 ",Общая!#REF!)</f>
        <v>#REF!</v>
      </c>
      <c r="G110" s="26"/>
      <c r="H110" s="26"/>
    </row>
    <row r="111" spans="2:8" s="31" customFormat="1" x14ac:dyDescent="0.55000000000000004">
      <c r="B111" s="26" t="e">
        <f>CONCATENATE(Общая!#REF!)</f>
        <v>#REF!</v>
      </c>
      <c r="C111" s="28" t="e">
        <f>CONCATENATE(Общая!#REF!," ",Общая!#REF!," ",Общая!#REF!,"
",Общая!#REF!,", ",Общая!#REF!,", ",Общая!#REF!)</f>
        <v>#REF!</v>
      </c>
      <c r="D111" s="29" t="e">
        <f>CONCATENATE(Общая!#REF!)</f>
        <v>#REF!</v>
      </c>
      <c r="E111" s="29" t="e">
        <f>CONCATENATE(TEXT(Общая!#REF!,"ДД.ММ.ГГГГ"),",
 ",Общая!#REF!)</f>
        <v>#REF!</v>
      </c>
      <c r="F111" s="30" t="e">
        <f>CONCATENATE(Общая!#REF!, "
 ",Общая!#REF!)</f>
        <v>#REF!</v>
      </c>
      <c r="G111" s="26"/>
      <c r="H111" s="26"/>
    </row>
    <row r="112" spans="2:8" s="31" customFormat="1" x14ac:dyDescent="0.55000000000000004">
      <c r="B112" s="26" t="e">
        <f>CONCATENATE(Общая!#REF!)</f>
        <v>#REF!</v>
      </c>
      <c r="C112" s="28" t="e">
        <f>CONCATENATE(Общая!#REF!," ",Общая!#REF!," ",Общая!#REF!,"
",Общая!#REF!,", ",Общая!#REF!,", ",Общая!#REF!)</f>
        <v>#REF!</v>
      </c>
      <c r="D112" s="29" t="e">
        <f>CONCATENATE(Общая!#REF!)</f>
        <v>#REF!</v>
      </c>
      <c r="E112" s="29" t="e">
        <f>CONCATENATE(TEXT(Общая!#REF!,"ДД.ММ.ГГГГ"),",
 ",Общая!#REF!)</f>
        <v>#REF!</v>
      </c>
      <c r="F112" s="30" t="e">
        <f>CONCATENATE(Общая!#REF!, "
 ",Общая!#REF!)</f>
        <v>#REF!</v>
      </c>
      <c r="G112" s="26"/>
      <c r="H112" s="26"/>
    </row>
    <row r="113" spans="2:8" s="31" customFormat="1" x14ac:dyDescent="0.55000000000000004">
      <c r="B113" s="26" t="e">
        <f>CONCATENATE(Общая!#REF!)</f>
        <v>#REF!</v>
      </c>
      <c r="C113" s="28" t="e">
        <f>CONCATENATE(Общая!#REF!," ",Общая!#REF!," ",Общая!#REF!,"
",Общая!#REF!,", ",Общая!#REF!,", ",Общая!#REF!)</f>
        <v>#REF!</v>
      </c>
      <c r="D113" s="29" t="e">
        <f>CONCATENATE(Общая!#REF!)</f>
        <v>#REF!</v>
      </c>
      <c r="E113" s="29" t="e">
        <f>CONCATENATE(TEXT(Общая!#REF!,"ДД.ММ.ГГГГ"),",
 ",Общая!#REF!)</f>
        <v>#REF!</v>
      </c>
      <c r="F113" s="30" t="e">
        <f>CONCATENATE(Общая!#REF!, "
 ",Общая!#REF!)</f>
        <v>#REF!</v>
      </c>
      <c r="G113" s="26"/>
      <c r="H113" s="26"/>
    </row>
    <row r="114" spans="2:8" s="31" customFormat="1" x14ac:dyDescent="0.55000000000000004">
      <c r="B114" s="26" t="e">
        <f>CONCATENATE(Общая!#REF!)</f>
        <v>#REF!</v>
      </c>
      <c r="C114" s="28" t="e">
        <f>CONCATENATE(Общая!#REF!," ",Общая!#REF!," ",Общая!#REF!,"
",Общая!#REF!,", ",Общая!#REF!,", ",Общая!#REF!)</f>
        <v>#REF!</v>
      </c>
      <c r="D114" s="29" t="e">
        <f>CONCATENATE(Общая!#REF!)</f>
        <v>#REF!</v>
      </c>
      <c r="E114" s="29" t="e">
        <f>CONCATENATE(TEXT(Общая!#REF!,"ДД.ММ.ГГГГ"),",
 ",Общая!#REF!)</f>
        <v>#REF!</v>
      </c>
      <c r="F114" s="30" t="e">
        <f>CONCATENATE(Общая!#REF!, "
 ",Общая!#REF!)</f>
        <v>#REF!</v>
      </c>
      <c r="G114" s="26"/>
      <c r="H114" s="26"/>
    </row>
    <row r="115" spans="2:8" s="31" customFormat="1" x14ac:dyDescent="0.55000000000000004">
      <c r="B115" s="26" t="e">
        <f>CONCATENATE(Общая!#REF!)</f>
        <v>#REF!</v>
      </c>
      <c r="C115" s="28" t="e">
        <f>CONCATENATE(Общая!#REF!," ",Общая!#REF!," ",Общая!#REF!,"
",Общая!#REF!,", ",Общая!#REF!,", ",Общая!#REF!)</f>
        <v>#REF!</v>
      </c>
      <c r="D115" s="29" t="e">
        <f>CONCATENATE(Общая!#REF!)</f>
        <v>#REF!</v>
      </c>
      <c r="E115" s="29" t="e">
        <f>CONCATENATE(TEXT(Общая!#REF!,"ДД.ММ.ГГГГ"),",
 ",Общая!#REF!)</f>
        <v>#REF!</v>
      </c>
      <c r="F115" s="30" t="e">
        <f>CONCATENATE(Общая!#REF!, "
 ",Общая!#REF!)</f>
        <v>#REF!</v>
      </c>
      <c r="G115" s="26"/>
      <c r="H115" s="26"/>
    </row>
    <row r="116" spans="2:8" s="31" customFormat="1" x14ac:dyDescent="0.55000000000000004">
      <c r="B116" s="26" t="e">
        <f>CONCATENATE(Общая!#REF!)</f>
        <v>#REF!</v>
      </c>
      <c r="C116" s="28" t="e">
        <f>CONCATENATE(Общая!#REF!," ",Общая!#REF!," ",Общая!#REF!,"
",Общая!#REF!,", ",Общая!#REF!,", ",Общая!#REF!)</f>
        <v>#REF!</v>
      </c>
      <c r="D116" s="29" t="e">
        <f>CONCATENATE(Общая!#REF!)</f>
        <v>#REF!</v>
      </c>
      <c r="E116" s="29" t="e">
        <f>CONCATENATE(TEXT(Общая!#REF!,"ДД.ММ.ГГГГ"),",
 ",Общая!#REF!)</f>
        <v>#REF!</v>
      </c>
      <c r="F116" s="30" t="e">
        <f>CONCATENATE(Общая!#REF!, "
 ",Общая!#REF!)</f>
        <v>#REF!</v>
      </c>
      <c r="G116" s="26"/>
      <c r="H116" s="26"/>
    </row>
    <row r="117" spans="2:8" s="31" customFormat="1" x14ac:dyDescent="0.55000000000000004">
      <c r="B117" s="26" t="e">
        <f>CONCATENATE(Общая!#REF!)</f>
        <v>#REF!</v>
      </c>
      <c r="C117" s="28" t="e">
        <f>CONCATENATE(Общая!#REF!," ",Общая!#REF!," ",Общая!#REF!,"
",Общая!#REF!,", ",Общая!#REF!,", ",Общая!#REF!)</f>
        <v>#REF!</v>
      </c>
      <c r="D117" s="29" t="e">
        <f>CONCATENATE(Общая!#REF!)</f>
        <v>#REF!</v>
      </c>
      <c r="E117" s="29" t="e">
        <f>CONCATENATE(TEXT(Общая!#REF!,"ДД.ММ.ГГГГ"),",
 ",Общая!#REF!)</f>
        <v>#REF!</v>
      </c>
      <c r="F117" s="30" t="e">
        <f>CONCATENATE(Общая!#REF!, "
 ",Общая!#REF!)</f>
        <v>#REF!</v>
      </c>
      <c r="G117" s="26"/>
      <c r="H117" s="26"/>
    </row>
    <row r="118" spans="2:8" s="31" customFormat="1" x14ac:dyDescent="0.55000000000000004">
      <c r="B118" s="26" t="e">
        <f>CONCATENATE(Общая!#REF!)</f>
        <v>#REF!</v>
      </c>
      <c r="C118" s="28" t="e">
        <f>CONCATENATE(Общая!#REF!," ",Общая!#REF!," ",Общая!#REF!,"
",Общая!#REF!,", ",Общая!#REF!,", ",Общая!#REF!)</f>
        <v>#REF!</v>
      </c>
      <c r="D118" s="29" t="e">
        <f>CONCATENATE(Общая!#REF!)</f>
        <v>#REF!</v>
      </c>
      <c r="E118" s="29" t="e">
        <f>CONCATENATE(TEXT(Общая!#REF!,"ДД.ММ.ГГГГ"),",
 ",Общая!#REF!)</f>
        <v>#REF!</v>
      </c>
      <c r="F118" s="30" t="e">
        <f>CONCATENATE(Общая!#REF!, "
 ",Общая!#REF!)</f>
        <v>#REF!</v>
      </c>
      <c r="G118" s="26"/>
      <c r="H118" s="26"/>
    </row>
    <row r="119" spans="2:8" s="31" customFormat="1" x14ac:dyDescent="0.55000000000000004">
      <c r="B119" s="26" t="e">
        <f>CONCATENATE(Общая!#REF!)</f>
        <v>#REF!</v>
      </c>
      <c r="C119" s="28" t="e">
        <f>CONCATENATE(Общая!#REF!," ",Общая!#REF!," ",Общая!#REF!,"
",Общая!#REF!,", ",Общая!#REF!,", ",Общая!#REF!)</f>
        <v>#REF!</v>
      </c>
      <c r="D119" s="29" t="e">
        <f>CONCATENATE(Общая!#REF!)</f>
        <v>#REF!</v>
      </c>
      <c r="E119" s="29" t="e">
        <f>CONCATENATE(TEXT(Общая!#REF!,"ДД.ММ.ГГГГ"),",
 ",Общая!#REF!)</f>
        <v>#REF!</v>
      </c>
      <c r="F119" s="30" t="e">
        <f>CONCATENATE(Общая!#REF!, "
 ",Общая!#REF!)</f>
        <v>#REF!</v>
      </c>
      <c r="G119" s="26"/>
      <c r="H119" s="26"/>
    </row>
    <row r="120" spans="2:8" s="31" customFormat="1" x14ac:dyDescent="0.55000000000000004">
      <c r="B120" s="26" t="e">
        <f>CONCATENATE(Общая!#REF!)</f>
        <v>#REF!</v>
      </c>
      <c r="C120" s="28" t="e">
        <f>CONCATENATE(Общая!#REF!," ",Общая!#REF!," ",Общая!#REF!,"
",Общая!#REF!,", ",Общая!#REF!,", ",Общая!#REF!)</f>
        <v>#REF!</v>
      </c>
      <c r="D120" s="29" t="e">
        <f>CONCATENATE(Общая!#REF!)</f>
        <v>#REF!</v>
      </c>
      <c r="E120" s="29" t="e">
        <f>CONCATENATE(TEXT(Общая!#REF!,"ДД.ММ.ГГГГ"),",
 ",Общая!#REF!)</f>
        <v>#REF!</v>
      </c>
      <c r="F120" s="30" t="e">
        <f>CONCATENATE(Общая!#REF!, "
 ",Общая!#REF!)</f>
        <v>#REF!</v>
      </c>
      <c r="G120" s="26"/>
      <c r="H120" s="26"/>
    </row>
    <row r="121" spans="2:8" s="31" customFormat="1" x14ac:dyDescent="0.55000000000000004">
      <c r="B121" s="26" t="e">
        <f>CONCATENATE(Общая!#REF!)</f>
        <v>#REF!</v>
      </c>
      <c r="C121" s="28" t="e">
        <f>CONCATENATE(Общая!#REF!," ",Общая!#REF!," ",Общая!#REF!,"
",Общая!#REF!,", ",Общая!#REF!,", ",Общая!#REF!)</f>
        <v>#REF!</v>
      </c>
      <c r="D121" s="29" t="e">
        <f>CONCATENATE(Общая!#REF!)</f>
        <v>#REF!</v>
      </c>
      <c r="E121" s="29" t="e">
        <f>CONCATENATE(TEXT(Общая!#REF!,"ДД.ММ.ГГГГ"),",
 ",Общая!#REF!)</f>
        <v>#REF!</v>
      </c>
      <c r="F121" s="30" t="e">
        <f>CONCATENATE(Общая!#REF!, "
 ",Общая!#REF!)</f>
        <v>#REF!</v>
      </c>
      <c r="G121" s="26"/>
      <c r="H121" s="26"/>
    </row>
    <row r="122" spans="2:8" s="31" customFormat="1" x14ac:dyDescent="0.55000000000000004">
      <c r="B122" s="26" t="e">
        <f>CONCATENATE(Общая!#REF!)</f>
        <v>#REF!</v>
      </c>
      <c r="C122" s="28" t="e">
        <f>CONCATENATE(Общая!#REF!," ",Общая!#REF!," ",Общая!#REF!,"
",Общая!#REF!,", ",Общая!#REF!,", ",Общая!#REF!)</f>
        <v>#REF!</v>
      </c>
      <c r="D122" s="29" t="e">
        <f>CONCATENATE(Общая!#REF!)</f>
        <v>#REF!</v>
      </c>
      <c r="E122" s="29" t="e">
        <f>CONCATENATE(TEXT(Общая!#REF!,"ДД.ММ.ГГГГ"),",
 ",Общая!#REF!)</f>
        <v>#REF!</v>
      </c>
      <c r="F122" s="30" t="e">
        <f>CONCATENATE(Общая!#REF!, "
 ",Общая!#REF!)</f>
        <v>#REF!</v>
      </c>
      <c r="G122" s="26"/>
      <c r="H122" s="26"/>
    </row>
    <row r="123" spans="2:8" s="31" customFormat="1" x14ac:dyDescent="0.55000000000000004">
      <c r="B123" s="26" t="e">
        <f>CONCATENATE(Общая!#REF!)</f>
        <v>#REF!</v>
      </c>
      <c r="C123" s="28" t="e">
        <f>CONCATENATE(Общая!#REF!," ",Общая!#REF!," ",Общая!#REF!,"
",Общая!#REF!,", ",Общая!#REF!,", ",Общая!#REF!)</f>
        <v>#REF!</v>
      </c>
      <c r="D123" s="29" t="e">
        <f>CONCATENATE(Общая!#REF!)</f>
        <v>#REF!</v>
      </c>
      <c r="E123" s="29" t="e">
        <f>CONCATENATE(TEXT(Общая!#REF!,"ДД.ММ.ГГГГ"),",
 ",Общая!#REF!)</f>
        <v>#REF!</v>
      </c>
      <c r="F123" s="30" t="e">
        <f>CONCATENATE(Общая!#REF!, "
 ",Общая!#REF!)</f>
        <v>#REF!</v>
      </c>
      <c r="G123" s="26"/>
      <c r="H123" s="26"/>
    </row>
    <row r="124" spans="2:8" s="31" customFormat="1" x14ac:dyDescent="0.55000000000000004">
      <c r="B124" s="26" t="e">
        <f>CONCATENATE(Общая!#REF!)</f>
        <v>#REF!</v>
      </c>
      <c r="C124" s="28" t="e">
        <f>CONCATENATE(Общая!#REF!," ",Общая!#REF!," ",Общая!#REF!,"
",Общая!#REF!,", ",Общая!#REF!,", ",Общая!#REF!)</f>
        <v>#REF!</v>
      </c>
      <c r="D124" s="29" t="e">
        <f>CONCATENATE(Общая!#REF!)</f>
        <v>#REF!</v>
      </c>
      <c r="E124" s="29" t="e">
        <f>CONCATENATE(TEXT(Общая!#REF!,"ДД.ММ.ГГГГ"),",
 ",Общая!#REF!)</f>
        <v>#REF!</v>
      </c>
      <c r="F124" s="30" t="e">
        <f>CONCATENATE(Общая!#REF!, "
 ",Общая!#REF!)</f>
        <v>#REF!</v>
      </c>
      <c r="G124" s="26"/>
      <c r="H124" s="26"/>
    </row>
    <row r="125" spans="2:8" s="31" customFormat="1" x14ac:dyDescent="0.55000000000000004">
      <c r="B125" s="26" t="e">
        <f>CONCATENATE(Общая!#REF!)</f>
        <v>#REF!</v>
      </c>
      <c r="C125" s="28" t="e">
        <f>CONCATENATE(Общая!#REF!," ",Общая!#REF!," ",Общая!#REF!,"
",Общая!#REF!,", ",Общая!#REF!,", ",Общая!#REF!)</f>
        <v>#REF!</v>
      </c>
      <c r="D125" s="29" t="e">
        <f>CONCATENATE(Общая!#REF!)</f>
        <v>#REF!</v>
      </c>
      <c r="E125" s="29" t="e">
        <f>CONCATENATE(TEXT(Общая!#REF!,"ДД.ММ.ГГГГ"),",
 ",Общая!#REF!)</f>
        <v>#REF!</v>
      </c>
      <c r="F125" s="30" t="e">
        <f>CONCATENATE(Общая!#REF!, "
 ",Общая!#REF!)</f>
        <v>#REF!</v>
      </c>
      <c r="G125" s="26"/>
      <c r="H125" s="26"/>
    </row>
    <row r="126" spans="2:8" s="31" customFormat="1" x14ac:dyDescent="0.55000000000000004">
      <c r="B126" s="26" t="e">
        <f>CONCATENATE(Общая!#REF!)</f>
        <v>#REF!</v>
      </c>
      <c r="C126" s="28" t="e">
        <f>CONCATENATE(Общая!#REF!," ",Общая!#REF!," ",Общая!#REF!,"
",Общая!#REF!,", ",Общая!#REF!,", ",Общая!#REF!)</f>
        <v>#REF!</v>
      </c>
      <c r="D126" s="29" t="e">
        <f>CONCATENATE(Общая!#REF!)</f>
        <v>#REF!</v>
      </c>
      <c r="E126" s="29" t="e">
        <f>CONCATENATE(TEXT(Общая!#REF!,"ДД.ММ.ГГГГ"),",
 ",Общая!#REF!)</f>
        <v>#REF!</v>
      </c>
      <c r="F126" s="30" t="e">
        <f>CONCATENATE(Общая!#REF!, "
 ",Общая!#REF!)</f>
        <v>#REF!</v>
      </c>
      <c r="G126" s="26"/>
      <c r="H126" s="26"/>
    </row>
    <row r="127" spans="2:8" s="31" customFormat="1" x14ac:dyDescent="0.55000000000000004">
      <c r="B127" s="26" t="e">
        <f>CONCATENATE(Общая!#REF!)</f>
        <v>#REF!</v>
      </c>
      <c r="C127" s="28" t="e">
        <f>CONCATENATE(Общая!#REF!," ",Общая!#REF!," ",Общая!#REF!,"
",Общая!#REF!,", ",Общая!#REF!,", ",Общая!#REF!)</f>
        <v>#REF!</v>
      </c>
      <c r="D127" s="29" t="e">
        <f>CONCATENATE(Общая!#REF!)</f>
        <v>#REF!</v>
      </c>
      <c r="E127" s="29" t="e">
        <f>CONCATENATE(TEXT(Общая!#REF!,"ДД.ММ.ГГГГ"),",
 ",Общая!#REF!)</f>
        <v>#REF!</v>
      </c>
      <c r="F127" s="30" t="e">
        <f>CONCATENATE(Общая!#REF!, "
 ",Общая!#REF!)</f>
        <v>#REF!</v>
      </c>
      <c r="G127" s="26"/>
      <c r="H127" s="26"/>
    </row>
    <row r="128" spans="2:8" s="31" customFormat="1" x14ac:dyDescent="0.55000000000000004">
      <c r="B128" s="26" t="e">
        <f>CONCATENATE(Общая!#REF!)</f>
        <v>#REF!</v>
      </c>
      <c r="C128" s="28" t="e">
        <f>CONCATENATE(Общая!#REF!," ",Общая!#REF!," ",Общая!#REF!,"
",Общая!#REF!,", ",Общая!#REF!,", ",Общая!#REF!)</f>
        <v>#REF!</v>
      </c>
      <c r="D128" s="29" t="e">
        <f>CONCATENATE(Общая!#REF!)</f>
        <v>#REF!</v>
      </c>
      <c r="E128" s="29" t="e">
        <f>CONCATENATE(TEXT(Общая!#REF!,"ДД.ММ.ГГГГ"),",
 ",Общая!#REF!)</f>
        <v>#REF!</v>
      </c>
      <c r="F128" s="30" t="e">
        <f>CONCATENATE(Общая!#REF!, "
 ",Общая!#REF!)</f>
        <v>#REF!</v>
      </c>
      <c r="G128" s="26"/>
      <c r="H128" s="26"/>
    </row>
    <row r="129" spans="2:8" s="31" customFormat="1" x14ac:dyDescent="0.55000000000000004">
      <c r="B129" s="26" t="e">
        <f>CONCATENATE(Общая!#REF!)</f>
        <v>#REF!</v>
      </c>
      <c r="C129" s="28" t="e">
        <f>CONCATENATE(Общая!#REF!," ",Общая!#REF!," ",Общая!#REF!,"
",Общая!#REF!,", ",Общая!#REF!,", ",Общая!#REF!)</f>
        <v>#REF!</v>
      </c>
      <c r="D129" s="29" t="e">
        <f>CONCATENATE(Общая!#REF!)</f>
        <v>#REF!</v>
      </c>
      <c r="E129" s="29" t="e">
        <f>CONCATENATE(TEXT(Общая!#REF!,"ДД.ММ.ГГГГ"),",
 ",Общая!#REF!)</f>
        <v>#REF!</v>
      </c>
      <c r="F129" s="30" t="e">
        <f>CONCATENATE(Общая!#REF!, "
 ",Общая!#REF!)</f>
        <v>#REF!</v>
      </c>
      <c r="G129" s="26"/>
      <c r="H129" s="26"/>
    </row>
    <row r="130" spans="2:8" s="31" customFormat="1" x14ac:dyDescent="0.55000000000000004">
      <c r="B130" s="26" t="e">
        <f>CONCATENATE(Общая!#REF!)</f>
        <v>#REF!</v>
      </c>
      <c r="C130" s="28" t="e">
        <f>CONCATENATE(Общая!#REF!," ",Общая!#REF!," ",Общая!#REF!,"
",Общая!#REF!,", ",Общая!#REF!,", ",Общая!#REF!)</f>
        <v>#REF!</v>
      </c>
      <c r="D130" s="29" t="e">
        <f>CONCATENATE(Общая!#REF!)</f>
        <v>#REF!</v>
      </c>
      <c r="E130" s="29" t="e">
        <f>CONCATENATE(TEXT(Общая!#REF!,"ДД.ММ.ГГГГ"),",
 ",Общая!#REF!)</f>
        <v>#REF!</v>
      </c>
      <c r="F130" s="30" t="e">
        <f>CONCATENATE(Общая!#REF!, "
 ",Общая!#REF!)</f>
        <v>#REF!</v>
      </c>
      <c r="G130" s="26"/>
      <c r="H130" s="26"/>
    </row>
    <row r="131" spans="2:8" s="31" customFormat="1" x14ac:dyDescent="0.55000000000000004">
      <c r="B131" s="26" t="e">
        <f>CONCATENATE(Общая!#REF!)</f>
        <v>#REF!</v>
      </c>
      <c r="C131" s="28" t="e">
        <f>CONCATENATE(Общая!#REF!," ",Общая!#REF!," ",Общая!#REF!,"
",Общая!#REF!,", ",Общая!#REF!,", ",Общая!#REF!)</f>
        <v>#REF!</v>
      </c>
      <c r="D131" s="29" t="e">
        <f>CONCATENATE(Общая!#REF!)</f>
        <v>#REF!</v>
      </c>
      <c r="E131" s="29" t="e">
        <f>CONCATENATE(TEXT(Общая!#REF!,"ДД.ММ.ГГГГ"),",
 ",Общая!#REF!)</f>
        <v>#REF!</v>
      </c>
      <c r="F131" s="30" t="e">
        <f>CONCATENATE(Общая!#REF!, "
 ",Общая!#REF!)</f>
        <v>#REF!</v>
      </c>
      <c r="G131" s="26"/>
      <c r="H131" s="26"/>
    </row>
    <row r="132" spans="2:8" s="31" customFormat="1" x14ac:dyDescent="0.55000000000000004">
      <c r="B132" s="26" t="e">
        <f>CONCATENATE(Общая!#REF!)</f>
        <v>#REF!</v>
      </c>
      <c r="C132" s="28" t="e">
        <f>CONCATENATE(Общая!#REF!," ",Общая!#REF!," ",Общая!#REF!,"
",Общая!#REF!,", ",Общая!#REF!,", ",Общая!#REF!)</f>
        <v>#REF!</v>
      </c>
      <c r="D132" s="29" t="e">
        <f>CONCATENATE(Общая!#REF!)</f>
        <v>#REF!</v>
      </c>
      <c r="E132" s="29" t="e">
        <f>CONCATENATE(TEXT(Общая!#REF!,"ДД.ММ.ГГГГ"),",
 ",Общая!#REF!)</f>
        <v>#REF!</v>
      </c>
      <c r="F132" s="30" t="e">
        <f>CONCATENATE(Общая!#REF!, "
 ",Общая!#REF!)</f>
        <v>#REF!</v>
      </c>
      <c r="G132" s="26"/>
      <c r="H132" s="26"/>
    </row>
    <row r="133" spans="2:8" x14ac:dyDescent="0.55000000000000004">
      <c r="B133" s="31"/>
      <c r="C133" s="32"/>
      <c r="D133" s="31"/>
      <c r="E133" s="32"/>
      <c r="F133" s="33"/>
      <c r="G133" s="32"/>
      <c r="H133" s="32"/>
    </row>
    <row r="134" spans="2:8" x14ac:dyDescent="0.55000000000000004">
      <c r="B134" s="31"/>
      <c r="C134" s="32"/>
      <c r="D134" s="31"/>
      <c r="E134" s="32"/>
      <c r="F134" s="33"/>
      <c r="G134" s="32"/>
      <c r="H134" s="32"/>
    </row>
    <row r="135" spans="2:8" x14ac:dyDescent="0.55000000000000004">
      <c r="C135" s="34" t="s">
        <v>57</v>
      </c>
      <c r="E135" s="35" t="s">
        <v>58</v>
      </c>
      <c r="F135" s="36"/>
      <c r="G135" s="39" t="s">
        <v>64</v>
      </c>
    </row>
    <row r="136" spans="2:8" x14ac:dyDescent="0.55000000000000004">
      <c r="G136" s="40"/>
    </row>
    <row r="137" spans="2:8" x14ac:dyDescent="0.55000000000000004">
      <c r="C137" s="34" t="s">
        <v>38</v>
      </c>
      <c r="E137" s="35" t="s">
        <v>59</v>
      </c>
      <c r="F137" s="36"/>
      <c r="G137" s="39" t="s">
        <v>65</v>
      </c>
    </row>
    <row r="138" spans="2:8" x14ac:dyDescent="0.55000000000000004">
      <c r="G138" s="40"/>
    </row>
    <row r="139" spans="2:8" x14ac:dyDescent="0.55000000000000004">
      <c r="E139" s="35" t="s">
        <v>59</v>
      </c>
      <c r="F139" s="36"/>
      <c r="G139" s="39" t="s">
        <v>66</v>
      </c>
    </row>
  </sheetData>
  <autoFilter ref="B2:H132"/>
  <printOptions horizontalCentered="1"/>
  <pageMargins left="0.23622047244094491" right="0.23622047244094491" top="0.51181102362204722" bottom="0.19685039370078741" header="0.31496062992125984" footer="0.31496062992125984"/>
  <pageSetup paperSize="9" scale="25" fitToHeight="25" orientation="landscape" r:id="rId1"/>
  <rowBreaks count="8" manualBreakCount="8">
    <brk id="17" max="7" man="1"/>
    <brk id="31" max="7" man="1"/>
    <brk id="45" max="7" man="1"/>
    <brk id="59" max="7" man="1"/>
    <brk id="74" max="7" man="1"/>
    <brk id="89" max="7" man="1"/>
    <brk id="105" max="7" man="1"/>
    <brk id="11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Общая</vt:lpstr>
      <vt:lpstr>на утверждение</vt:lpstr>
      <vt:lpstr>пропуск</vt:lpstr>
      <vt:lpstr>журнал.ртн (2)</vt:lpstr>
      <vt:lpstr>'журнал.ртн (2)'!Заголовки_для_печати</vt:lpstr>
      <vt:lpstr>'журнал.ртн (2)'!Область_печати</vt:lpstr>
      <vt:lpstr>'на утверждение'!Область_печати</vt:lpstr>
      <vt:lpstr>Общая!Область_печати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Морозов Павел Вячеславович</cp:lastModifiedBy>
  <cp:lastPrinted>2023-11-27T06:29:01Z</cp:lastPrinted>
  <dcterms:created xsi:type="dcterms:W3CDTF">2015-06-05T18:19:34Z</dcterms:created>
  <dcterms:modified xsi:type="dcterms:W3CDTF">2023-11-27T06:47:53Z</dcterms:modified>
</cp:coreProperties>
</file>